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NAAC SSR DATA/CRITERION-7/"/>
    </mc:Choice>
  </mc:AlternateContent>
  <xr:revisionPtr revIDLastSave="2272" documentId="8_{726C1600-5D90-4EA3-9161-8172F3447D5B}" xr6:coauthVersionLast="47" xr6:coauthVersionMax="47" xr10:uidLastSave="{2C888F78-EFCE-411F-8D28-920F73737549}"/>
  <bookViews>
    <workbookView xWindow="-108" yWindow="-108" windowWidth="23256" windowHeight="12576" activeTab="5" xr2:uid="{E41F82FB-5EB2-48DD-BEEF-CFB6B093B08D}"/>
  </bookViews>
  <sheets>
    <sheet name="BCOM" sheetId="1" r:id="rId1"/>
    <sheet name="BCA" sheetId="4" r:id="rId2"/>
    <sheet name="BBA" sheetId="5" r:id="rId3"/>
    <sheet name="BSC" sheetId="3" r:id="rId4"/>
    <sheet name="OVERALL-UG" sheetId="6" r:id="rId5"/>
    <sheet name="PG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6" l="1"/>
  <c r="E42" i="6"/>
  <c r="E41" i="6"/>
  <c r="E40" i="6"/>
  <c r="E39" i="6"/>
  <c r="E38" i="6"/>
  <c r="F38" i="6" s="1"/>
  <c r="D43" i="6"/>
  <c r="D42" i="6"/>
  <c r="D41" i="6"/>
  <c r="D40" i="6"/>
  <c r="D39" i="6"/>
  <c r="D38" i="6"/>
  <c r="C43" i="6"/>
  <c r="C42" i="6"/>
  <c r="C41" i="6"/>
  <c r="C40" i="6"/>
  <c r="C39" i="6"/>
  <c r="F39" i="6" s="1"/>
  <c r="C38" i="6"/>
  <c r="B43" i="6"/>
  <c r="B42" i="6"/>
  <c r="B41" i="6"/>
  <c r="B40" i="6"/>
  <c r="B39" i="6"/>
  <c r="B38" i="6"/>
  <c r="B65" i="5"/>
  <c r="B64" i="5"/>
  <c r="B63" i="5"/>
  <c r="B62" i="5"/>
  <c r="B61" i="5"/>
  <c r="B60" i="5"/>
  <c r="B56" i="5"/>
  <c r="B55" i="5"/>
  <c r="B54" i="5"/>
  <c r="B53" i="5"/>
  <c r="B52" i="5"/>
  <c r="B51" i="5"/>
  <c r="B176" i="7"/>
  <c r="B175" i="7"/>
  <c r="B174" i="7"/>
  <c r="B173" i="7"/>
  <c r="B169" i="7"/>
  <c r="B168" i="7"/>
  <c r="B167" i="7"/>
  <c r="B166" i="7"/>
  <c r="B162" i="7"/>
  <c r="B161" i="7"/>
  <c r="B160" i="7"/>
  <c r="B159" i="7"/>
  <c r="B155" i="7"/>
  <c r="B154" i="7"/>
  <c r="B153" i="7"/>
  <c r="B152" i="7"/>
  <c r="B121" i="3"/>
  <c r="B120" i="3"/>
  <c r="B119" i="3"/>
  <c r="B118" i="3"/>
  <c r="B117" i="3"/>
  <c r="B11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33" i="4"/>
  <c r="L32" i="4"/>
  <c r="L31" i="4"/>
  <c r="L30" i="4"/>
  <c r="L29" i="4"/>
  <c r="L28" i="4"/>
  <c r="L26" i="4"/>
  <c r="L25" i="4"/>
  <c r="L24" i="4"/>
  <c r="L23" i="4"/>
  <c r="L22" i="4"/>
  <c r="L21" i="4"/>
  <c r="L20" i="4"/>
  <c r="L14" i="4"/>
  <c r="L13" i="4"/>
  <c r="L12" i="4"/>
  <c r="L10" i="4"/>
  <c r="L9" i="4"/>
  <c r="L8" i="4"/>
  <c r="L6" i="4"/>
  <c r="L5" i="4"/>
  <c r="L4" i="4"/>
  <c r="D58" i="4"/>
  <c r="D57" i="4"/>
  <c r="D56" i="4"/>
  <c r="D55" i="4"/>
  <c r="D54" i="4"/>
  <c r="D53" i="4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B52" i="1" s="1"/>
  <c r="L13" i="1"/>
  <c r="L12" i="1"/>
  <c r="L11" i="1"/>
  <c r="L10" i="1"/>
  <c r="L9" i="1"/>
  <c r="L8" i="1"/>
  <c r="L7" i="1"/>
  <c r="L6" i="1"/>
  <c r="L5" i="1"/>
  <c r="L4" i="1"/>
  <c r="L3" i="1"/>
  <c r="B50" i="1" s="1"/>
  <c r="B55" i="1"/>
  <c r="B54" i="1"/>
  <c r="B53" i="1"/>
  <c r="B51" i="1"/>
  <c r="F40" i="6" l="1"/>
  <c r="F41" i="6"/>
  <c r="F43" i="6"/>
  <c r="F42" i="6"/>
  <c r="F18" i="4"/>
  <c r="L18" i="4" s="1"/>
  <c r="F17" i="4"/>
  <c r="L17" i="4" s="1"/>
  <c r="F16" i="4"/>
  <c r="L16" i="4" s="1"/>
  <c r="F44" i="6" l="1"/>
  <c r="H141" i="7"/>
  <c r="H140" i="7"/>
  <c r="H139" i="7"/>
  <c r="H138" i="7"/>
  <c r="H137" i="7"/>
  <c r="H136" i="7"/>
  <c r="H135" i="7"/>
  <c r="H134" i="7"/>
  <c r="H132" i="7"/>
  <c r="H131" i="7"/>
  <c r="H130" i="7"/>
  <c r="H129" i="7"/>
  <c r="H128" i="7"/>
  <c r="H127" i="7"/>
  <c r="H126" i="7"/>
  <c r="H125" i="7"/>
  <c r="H124" i="7"/>
  <c r="H123" i="7"/>
  <c r="H121" i="7"/>
  <c r="H120" i="7"/>
  <c r="H119" i="7"/>
  <c r="H118" i="7"/>
  <c r="H117" i="7"/>
  <c r="H116" i="7"/>
  <c r="H115" i="7"/>
  <c r="H113" i="7"/>
  <c r="H112" i="7"/>
  <c r="H111" i="7"/>
  <c r="H110" i="7"/>
  <c r="H109" i="7"/>
  <c r="H108" i="7"/>
  <c r="H107" i="7"/>
  <c r="H103" i="7"/>
  <c r="H102" i="7"/>
  <c r="H101" i="7"/>
  <c r="H100" i="7"/>
  <c r="H99" i="7"/>
  <c r="H98" i="7"/>
  <c r="H97" i="7"/>
  <c r="H95" i="7"/>
  <c r="H94" i="7"/>
  <c r="H93" i="7"/>
  <c r="H92" i="7"/>
  <c r="H91" i="7"/>
  <c r="H90" i="7"/>
  <c r="H89" i="7"/>
  <c r="H87" i="7"/>
  <c r="H86" i="7"/>
  <c r="H85" i="7"/>
  <c r="H84" i="7"/>
  <c r="H83" i="7"/>
  <c r="H82" i="7"/>
  <c r="H81" i="7"/>
  <c r="H80" i="7"/>
  <c r="H78" i="7"/>
  <c r="H77" i="7"/>
  <c r="H76" i="7"/>
  <c r="H75" i="7"/>
  <c r="H74" i="7"/>
  <c r="H73" i="7"/>
  <c r="H72" i="7"/>
  <c r="H67" i="7"/>
  <c r="H66" i="7"/>
  <c r="H65" i="7"/>
  <c r="H64" i="7"/>
  <c r="H63" i="7"/>
  <c r="H62" i="7"/>
  <c r="H61" i="7"/>
  <c r="H60" i="7"/>
  <c r="H58" i="7"/>
  <c r="H57" i="7"/>
  <c r="H56" i="7"/>
  <c r="H55" i="7"/>
  <c r="H54" i="7"/>
  <c r="H53" i="7"/>
  <c r="H52" i="7"/>
  <c r="H51" i="7"/>
  <c r="H59" i="7" s="1"/>
  <c r="H49" i="7"/>
  <c r="H48" i="7"/>
  <c r="H47" i="7"/>
  <c r="H46" i="7"/>
  <c r="H45" i="7"/>
  <c r="H44" i="7"/>
  <c r="H43" i="7"/>
  <c r="H42" i="7"/>
  <c r="H41" i="7"/>
  <c r="H39" i="7"/>
  <c r="H38" i="7"/>
  <c r="H37" i="7"/>
  <c r="H36" i="7"/>
  <c r="H35" i="7"/>
  <c r="H34" i="7"/>
  <c r="H33" i="7"/>
  <c r="H32" i="7"/>
  <c r="H31" i="7"/>
  <c r="H25" i="7"/>
  <c r="H24" i="7"/>
  <c r="H23" i="7"/>
  <c r="H22" i="7"/>
  <c r="H26" i="7" s="1"/>
  <c r="B149" i="7" s="1"/>
  <c r="H20" i="7"/>
  <c r="H19" i="7"/>
  <c r="H18" i="7"/>
  <c r="H17" i="7"/>
  <c r="H16" i="7"/>
  <c r="H14" i="7"/>
  <c r="H13" i="7"/>
  <c r="H12" i="7"/>
  <c r="H11" i="7"/>
  <c r="H10" i="7"/>
  <c r="H7" i="7"/>
  <c r="H6" i="7"/>
  <c r="H5" i="7"/>
  <c r="H4" i="7"/>
  <c r="H3" i="7"/>
  <c r="H8" i="7" l="1"/>
  <c r="B146" i="7" s="1"/>
  <c r="H88" i="7"/>
  <c r="H133" i="7"/>
  <c r="H104" i="7"/>
  <c r="H15" i="7"/>
  <c r="B147" i="7" s="1"/>
  <c r="H79" i="7"/>
  <c r="H122" i="7"/>
  <c r="H40" i="7"/>
  <c r="H96" i="7"/>
  <c r="H68" i="7"/>
  <c r="H21" i="7"/>
  <c r="B148" i="7" s="1"/>
  <c r="H114" i="7"/>
  <c r="H142" i="7"/>
  <c r="H50" i="7"/>
  <c r="L19" i="5"/>
  <c r="L46" i="5"/>
  <c r="L45" i="5"/>
  <c r="L44" i="5"/>
  <c r="L43" i="5"/>
  <c r="L42" i="5"/>
  <c r="L41" i="5"/>
  <c r="L40" i="5"/>
  <c r="L39" i="5"/>
  <c r="L38" i="5"/>
  <c r="L36" i="5"/>
  <c r="L35" i="5"/>
  <c r="L34" i="5"/>
  <c r="L33" i="5"/>
  <c r="L32" i="5"/>
  <c r="L31" i="5"/>
  <c r="L30" i="5"/>
  <c r="L29" i="5"/>
  <c r="L28" i="5"/>
  <c r="L26" i="5"/>
  <c r="L25" i="5"/>
  <c r="L24" i="5"/>
  <c r="L23" i="5"/>
  <c r="L22" i="5"/>
  <c r="L21" i="5"/>
  <c r="L18" i="5"/>
  <c r="L17" i="5"/>
  <c r="L16" i="5"/>
  <c r="L15" i="5"/>
  <c r="L14" i="5"/>
  <c r="L12" i="5"/>
  <c r="L11" i="5"/>
  <c r="L10" i="5"/>
  <c r="L7" i="5"/>
  <c r="L6" i="5"/>
  <c r="L5" i="5"/>
  <c r="L4" i="5"/>
  <c r="M25" i="1"/>
  <c r="M10" i="1"/>
  <c r="B36" i="1" s="1"/>
  <c r="C8" i="6" l="1"/>
  <c r="B39" i="1"/>
  <c r="M7" i="5"/>
  <c r="E4" i="6" s="1"/>
  <c r="M19" i="5"/>
  <c r="E6" i="6" s="1"/>
  <c r="M36" i="5"/>
  <c r="E8" i="6" s="1"/>
  <c r="M26" i="5"/>
  <c r="E7" i="6" s="1"/>
  <c r="M14" i="1"/>
  <c r="B37" i="1" s="1"/>
  <c r="M19" i="1"/>
  <c r="C6" i="6"/>
  <c r="C5" i="6"/>
  <c r="M46" i="5"/>
  <c r="E9" i="6" s="1"/>
  <c r="M31" i="1"/>
  <c r="L19" i="4"/>
  <c r="D7" i="6" l="1"/>
  <c r="D41" i="4"/>
  <c r="C9" i="6"/>
  <c r="B40" i="1"/>
  <c r="C7" i="6"/>
  <c r="B38" i="1"/>
  <c r="L15" i="4"/>
  <c r="L34" i="4"/>
  <c r="L11" i="4"/>
  <c r="L7" i="4"/>
  <c r="L27" i="4"/>
  <c r="H9" i="5"/>
  <c r="L9" i="5" s="1"/>
  <c r="M12" i="5" s="1"/>
  <c r="E5" i="6" s="1"/>
  <c r="D9" i="6" l="1"/>
  <c r="D43" i="4"/>
  <c r="D8" i="6"/>
  <c r="D42" i="4"/>
  <c r="D6" i="6"/>
  <c r="D40" i="4"/>
  <c r="D5" i="6"/>
  <c r="D39" i="4"/>
  <c r="D4" i="6"/>
  <c r="D38" i="4"/>
  <c r="K64" i="3"/>
  <c r="K80" i="3"/>
  <c r="K34" i="3"/>
  <c r="K96" i="3"/>
  <c r="K18" i="3"/>
  <c r="K49" i="3"/>
  <c r="J6" i="1"/>
  <c r="M6" i="1" s="1"/>
  <c r="C4" i="6" l="1"/>
  <c r="B35" i="1"/>
  <c r="B9" i="6"/>
  <c r="F9" i="6" s="1"/>
  <c r="B107" i="3"/>
  <c r="B8" i="6"/>
  <c r="F8" i="6" s="1"/>
  <c r="B106" i="3"/>
  <c r="B7" i="6"/>
  <c r="F7" i="6" s="1"/>
  <c r="B105" i="3"/>
  <c r="B6" i="6"/>
  <c r="F6" i="6" s="1"/>
  <c r="B104" i="3"/>
  <c r="B5" i="6"/>
  <c r="F5" i="6" s="1"/>
  <c r="B103" i="3"/>
  <c r="B4" i="6"/>
  <c r="B102" i="3"/>
  <c r="F4" i="6" l="1"/>
  <c r="F10" i="6" s="1"/>
</calcChain>
</file>

<file path=xl/sharedStrings.xml><?xml version="1.0" encoding="utf-8"?>
<sst xmlns="http://schemas.openxmlformats.org/spreadsheetml/2006/main" count="798" uniqueCount="263">
  <si>
    <t>FINANCIAL ACCOUNTING - I</t>
  </si>
  <si>
    <t>INDIAN FINANCIAL SYSTEM</t>
  </si>
  <si>
    <t>SUBJECT</t>
  </si>
  <si>
    <t>SEMESTER</t>
  </si>
  <si>
    <t>2016 - 17</t>
  </si>
  <si>
    <t>2017 - 18</t>
  </si>
  <si>
    <t>2018 - 19</t>
  </si>
  <si>
    <t>2019 - 20</t>
  </si>
  <si>
    <t>I</t>
  </si>
  <si>
    <t>CORPORATE ACCOUNTING</t>
  </si>
  <si>
    <t>FINANCIAL MANAGEMENT</t>
  </si>
  <si>
    <t>BUSINESS ETHICS</t>
  </si>
  <si>
    <t>QUANTITATIVE ANALYSIS AND BUSINESS DEC</t>
  </si>
  <si>
    <t>ENTREPRENEURSHIP DEVELOPMENT</t>
  </si>
  <si>
    <t>INTERNATIONAL FINANCIAL REPORTING STANDARDS</t>
  </si>
  <si>
    <t>INCOME TAX- I</t>
  </si>
  <si>
    <t>COSTING METHODS</t>
  </si>
  <si>
    <t>AC:5.5 ADVANCED ACCOUNTING</t>
  </si>
  <si>
    <t>III</t>
  </si>
  <si>
    <t>V</t>
  </si>
  <si>
    <t>ADVANCED FINANCIAL ACCOUNTING</t>
  </si>
  <si>
    <t>RETAIL MANAGEMENT</t>
  </si>
  <si>
    <t>BANKING LAW AND OPERATIONS</t>
  </si>
  <si>
    <t>QUANTITATIVE ANALYSIS FOR BUSINESS DECI</t>
  </si>
  <si>
    <t>II</t>
  </si>
  <si>
    <t>ADVANCED 
CORPORATE 
ACCOUNTING</t>
  </si>
  <si>
    <t>COST 
ACCOUNTING</t>
  </si>
  <si>
    <t>E BUSINESS 
AND ACCOUNTING</t>
  </si>
  <si>
    <t>STOCK AND 
COMMODITY MARKETS</t>
  </si>
  <si>
    <t>PRINCIPLES OF 
EVENT MANAGEMENT</t>
  </si>
  <si>
    <t>IV</t>
  </si>
  <si>
    <t xml:space="preserve">BUSINESS REGULATIONS </t>
  </si>
  <si>
    <t>PRINCIPLES AND PRACTICE OF AUDITING</t>
  </si>
  <si>
    <t xml:space="preserve">INCOME TAX - II </t>
  </si>
  <si>
    <t>MANAGEMENT ACCOUNTING</t>
  </si>
  <si>
    <t xml:space="preserve">BUSINESS TAXATION - II </t>
  </si>
  <si>
    <t>VI</t>
  </si>
  <si>
    <t xml:space="preserve">BCOM </t>
  </si>
  <si>
    <t>Physics</t>
  </si>
  <si>
    <t>Chemistry</t>
  </si>
  <si>
    <t>Maths</t>
  </si>
  <si>
    <t>Botany</t>
  </si>
  <si>
    <t>Zoology</t>
  </si>
  <si>
    <t>Electronics</t>
  </si>
  <si>
    <t>Comp. Sci.</t>
  </si>
  <si>
    <t>Economics</t>
  </si>
  <si>
    <t>Statistics</t>
  </si>
  <si>
    <t>Biochemistry</t>
  </si>
  <si>
    <t>Genetics</t>
  </si>
  <si>
    <t>Microbiology</t>
  </si>
  <si>
    <t>Biotechnology</t>
  </si>
  <si>
    <t>SEM : I</t>
  </si>
  <si>
    <t>SEM : VI</t>
  </si>
  <si>
    <t>SEM : V</t>
  </si>
  <si>
    <t>SEM : IV</t>
  </si>
  <si>
    <t>SEM : III</t>
  </si>
  <si>
    <t>SEM : II</t>
  </si>
  <si>
    <t>2015 - 16</t>
  </si>
  <si>
    <t>AVERAGE</t>
  </si>
  <si>
    <t>FUNDAMENTALS
 OF ACCOUNTING</t>
  </si>
  <si>
    <t>BUSINESS 
ORGANIZATION 
AND ENVIRONMENT</t>
  </si>
  <si>
    <t>QUANTITATIVE 
METHODS FOR
BUSINESS - I</t>
  </si>
  <si>
    <t>MANAGEMENT 
PROCESS</t>
  </si>
  <si>
    <t>Softskills for business</t>
  </si>
  <si>
    <t>Corporate Acc.</t>
  </si>
  <si>
    <t>Human 
resource mgt.</t>
  </si>
  <si>
    <t>Business regulation</t>
  </si>
  <si>
    <t>Corporate environment</t>
  </si>
  <si>
    <t>Business Ethics</t>
  </si>
  <si>
    <t>entrepreneurial mgt.</t>
  </si>
  <si>
    <t>computer applications 
in Business</t>
  </si>
  <si>
    <t>corporate governance</t>
  </si>
  <si>
    <t>advanced financial
 mgt</t>
  </si>
  <si>
    <t>financial markets 
and services</t>
  </si>
  <si>
    <t>QUANTITATIVE METHODS FOR BUSINESS - II</t>
  </si>
  <si>
    <t>BUSINESS 
RESEARCH
 METHODS</t>
  </si>
  <si>
    <t>MARKETING 
MANAGEMENT</t>
  </si>
  <si>
    <t>FINANCIAL 
MANAGEMENT</t>
  </si>
  <si>
    <t>SERVICES 
MANAGEMENT</t>
  </si>
  <si>
    <t>BANKING 
REGULATIONS 
&amp; OPERATIONS</t>
  </si>
  <si>
    <t>INTERNATIONAL
BUSINESS</t>
  </si>
  <si>
    <t>E-BUSINESS</t>
  </si>
  <si>
    <t>INCOME
TAX</t>
  </si>
  <si>
    <t>STRATEGIC 
MANAGEMENT</t>
  </si>
  <si>
    <t>PROJECT 
REPORT</t>
  </si>
  <si>
    <t>EMPLOYEE WELFARE &amp; SOCIAL SECURITY</t>
  </si>
  <si>
    <t>INVESTMENT MANAGEMENT</t>
  </si>
  <si>
    <t>STRATEGIC HRM</t>
  </si>
  <si>
    <t>PRODUCTION &amp; OPERATIONS MANAGEMENT / Management Process</t>
  </si>
  <si>
    <t>ORGANIZATIONAL BEHAVIOUR / Business Organization &amp; Environment</t>
  </si>
  <si>
    <t>Organizational Change &amp; Development</t>
  </si>
  <si>
    <t>INTERNATIONAL FINANCE</t>
  </si>
  <si>
    <t>STOCK &amp; COMMODITY MARKETS</t>
  </si>
  <si>
    <t>COMPENSATION MANAGEMENT</t>
  </si>
  <si>
    <t>BBA</t>
  </si>
  <si>
    <t>BSC</t>
  </si>
  <si>
    <t>CUMULATIVE AVG</t>
  </si>
  <si>
    <t>BCA</t>
  </si>
  <si>
    <t>C
Programming</t>
  </si>
  <si>
    <t>Digital 
Electronics</t>
  </si>
  <si>
    <t>Discrete
Mathematics</t>
  </si>
  <si>
    <t>C++</t>
  </si>
  <si>
    <t>FAM</t>
  </si>
  <si>
    <t>OS</t>
  </si>
  <si>
    <t xml:space="preserve">Software Engineering </t>
  </si>
  <si>
    <t>Computer Architecture</t>
  </si>
  <si>
    <t>Banking &amp; Insurance</t>
  </si>
  <si>
    <t>JAVA</t>
  </si>
  <si>
    <t>PROJECT</t>
  </si>
  <si>
    <t>Data Structures</t>
  </si>
  <si>
    <t>DBMS</t>
  </si>
  <si>
    <t>NALP</t>
  </si>
  <si>
    <t>Visual Programming</t>
  </si>
  <si>
    <t>UNIX</t>
  </si>
  <si>
    <t>Operations Research</t>
  </si>
  <si>
    <t>DAA/ THEORY OF COMPUTATION</t>
  </si>
  <si>
    <t>MICROPROCESSOR</t>
  </si>
  <si>
    <t>SYSTEM PROGRAMMING</t>
  </si>
  <si>
    <t>WEB PROGRAMMING</t>
  </si>
  <si>
    <t>COMPUTER APP &amp; INF. TECH.</t>
  </si>
  <si>
    <t>CUMULATIVE AVERAGE</t>
  </si>
  <si>
    <t>COURSE</t>
  </si>
  <si>
    <t>BCOM</t>
  </si>
  <si>
    <t>OVERALL AVERAGE</t>
  </si>
  <si>
    <t>PG PHYSICS</t>
  </si>
  <si>
    <t xml:space="preserve">2019 - 20 </t>
  </si>
  <si>
    <t>Electronics circuits &amp; Devices</t>
  </si>
  <si>
    <t>Mathematical Methods I</t>
  </si>
  <si>
    <t>LO</t>
  </si>
  <si>
    <t>STATISTICAL MECHANICS</t>
  </si>
  <si>
    <t>MATHEMATICAL METHODS IN PHYSICS II</t>
  </si>
  <si>
    <t>OPEN ELECTIVE (FINANCE &amp; BANKING)</t>
  </si>
  <si>
    <t>NUCLEAR &amp; PARTICLE PHYSICS</t>
  </si>
  <si>
    <t>CONDENSED MATTER PHYSICS</t>
  </si>
  <si>
    <t>MATERIAL SCIENCE</t>
  </si>
  <si>
    <t>PHYSICS OF NANOMATERIALS</t>
  </si>
  <si>
    <t>ATOMIC &amp; MOLECULAR PHYSICS</t>
  </si>
  <si>
    <t>NUMERICAL ANALYSIS &amp; COMPUTATIONAL PHYSICS</t>
  </si>
  <si>
    <t>Inorganic
Chemistry I</t>
  </si>
  <si>
    <t>Organic
Chemistry I</t>
  </si>
  <si>
    <t>Physical
Chemistry I</t>
  </si>
  <si>
    <t>Biophysical, Bioorganic and Medicinal Chemistry</t>
  </si>
  <si>
    <t>Green Synthesis (Soft Core)</t>
  </si>
  <si>
    <t>Practical-I
Inorg
Inorg/Org/Phy</t>
  </si>
  <si>
    <t>Practical-II
Inorg
Inorg/Org/Phy</t>
  </si>
  <si>
    <t>Practical-I
Phy</t>
  </si>
  <si>
    <t>Practical-II
Phy</t>
  </si>
  <si>
    <t>PG CHEMISTRY</t>
  </si>
  <si>
    <t>Inorganic
Chemistry-II</t>
  </si>
  <si>
    <t>Organic
Chemistry-II</t>
  </si>
  <si>
    <t>Physical
Chemistry-II</t>
  </si>
  <si>
    <t>Spectroscophy II</t>
  </si>
  <si>
    <t>Mathematics for Chemsits</t>
  </si>
  <si>
    <t>Practical-III
Inorg</t>
  </si>
  <si>
    <t>Practical-IV
Inorg</t>
  </si>
  <si>
    <t>Practical-III
Phy</t>
  </si>
  <si>
    <t>Practical-IV
Phy</t>
  </si>
  <si>
    <t>Organic Reaction Mechanisms</t>
  </si>
  <si>
    <t>Chemistry of Natural Products</t>
  </si>
  <si>
    <t>Organic Spectroscopy</t>
  </si>
  <si>
    <t>Open Elective-Finance and Banking</t>
  </si>
  <si>
    <t>Organic Chemistry Practicals-I</t>
  </si>
  <si>
    <t>Organic Chemistry Practicals-II</t>
  </si>
  <si>
    <t>Organic Chemistry Practicals-III</t>
  </si>
  <si>
    <t>Organic Chemistry Practicals-IV</t>
  </si>
  <si>
    <t>Organometallic and Heterocyclic Chemistry</t>
  </si>
  <si>
    <t>Stereochemistry &amp; Retrosynthetic Analysis</t>
  </si>
  <si>
    <t>Organic Synthesis</t>
  </si>
  <si>
    <t>Medicinal Organic Chemistry</t>
  </si>
  <si>
    <t>Organic Chemistry Practicals-VI</t>
  </si>
  <si>
    <t>Organic Chemistry Practicals-VII</t>
  </si>
  <si>
    <t>Organic Chemistry Practicals-VIII</t>
  </si>
  <si>
    <t>PG MATHS</t>
  </si>
  <si>
    <t>Algebra - I</t>
  </si>
  <si>
    <t>Real Analysis</t>
  </si>
  <si>
    <t>Topology - I</t>
  </si>
  <si>
    <t>ODE</t>
  </si>
  <si>
    <t>Discrete Mathematics</t>
  </si>
  <si>
    <t>Discrete Mathematics Practicals</t>
  </si>
  <si>
    <t>Soft core paper</t>
  </si>
  <si>
    <t>Algebra - II</t>
  </si>
  <si>
    <t>Complex Analysis</t>
  </si>
  <si>
    <t>Topology - II</t>
  </si>
  <si>
    <t>PDE</t>
  </si>
  <si>
    <t>Functional Analysis</t>
  </si>
  <si>
    <t>Numerical Analysis Practicals</t>
  </si>
  <si>
    <t>PDE Practicals</t>
  </si>
  <si>
    <t>Differential Geometry</t>
  </si>
  <si>
    <t>Mathematical Methods</t>
  </si>
  <si>
    <t>Fluid Mechanics</t>
  </si>
  <si>
    <t>Computatinal Linear Algebra</t>
  </si>
  <si>
    <t>Mathematical Methods Practicals</t>
  </si>
  <si>
    <t>Computatinal Linear Algebra Practicals</t>
  </si>
  <si>
    <t>Open Elective (Finance and Banking)</t>
  </si>
  <si>
    <t>Measure &amp; Integration</t>
  </si>
  <si>
    <t>Riemaniann Geometry</t>
  </si>
  <si>
    <t>Special Functions</t>
  </si>
  <si>
    <t>Entire and Meromorphic functions</t>
  </si>
  <si>
    <t>Latex Practicals</t>
  </si>
  <si>
    <t>Latex Bemear Practicals</t>
  </si>
  <si>
    <t>Project Work</t>
  </si>
  <si>
    <t>PG COMMERCE</t>
  </si>
  <si>
    <t>1.1 MONETARY SYSTEM</t>
  </si>
  <si>
    <t>1.2 INTERNATIONAL BUSINESS</t>
  </si>
  <si>
    <t>1.3 MACROECONOMICS FOR BUSINESS DECISIONS</t>
  </si>
  <si>
    <t>1.4 INFORMATION SYSTEMS AND COMPUTERS</t>
  </si>
  <si>
    <t>1.5 ADVANCED FINANCIAL MANAGEMENT</t>
  </si>
  <si>
    <t>1.6 HUMAN RESOURCE MANAGEMENT</t>
  </si>
  <si>
    <t>1.7 COMMUNICATION SKILLS</t>
  </si>
  <si>
    <t>2.1 INDIAN BANKING</t>
  </si>
  <si>
    <t>2.2 RISK MANAGEMENT</t>
  </si>
  <si>
    <t>2.3 ADVANCED E-COMMERCE AND MOBILE COMMERCE</t>
  </si>
  <si>
    <t>2.4 BUSINESS RESEARCH METHODS</t>
  </si>
  <si>
    <t>2.5 OPERATIONS RESEARCH &amp; QUANTITATIVE TECHNIQUES</t>
  </si>
  <si>
    <t>2.6 BUSINESS MARKETING</t>
  </si>
  <si>
    <t>2.7 MICRO FINANCE</t>
  </si>
  <si>
    <t>3.1.Business Ethics &amp; Corporate
Governance</t>
  </si>
  <si>
    <t>3.6. Open Elective</t>
  </si>
  <si>
    <t>3.2.Financial Markets</t>
  </si>
  <si>
    <t>3.3.Financial Services</t>
  </si>
  <si>
    <t>3.4.Security Analysis</t>
  </si>
  <si>
    <t>3.5.Portfolio Management</t>
  </si>
  <si>
    <t>3.2.Corporate Financial Reporting</t>
  </si>
  <si>
    <t>3.3.Accounting for Managerial Decision</t>
  </si>
  <si>
    <t>3.4.Strategic Cost Management – I</t>
  </si>
  <si>
    <t>3.5.Direct Taxes &amp; Planning</t>
  </si>
  <si>
    <t>4.1.Commodity Markets</t>
  </si>
  <si>
    <t>4.2.Forex Management</t>
  </si>
  <si>
    <t>4.3.International Financial Institutions &amp;
Markets</t>
  </si>
  <si>
    <t>4.4.Banking Operations and Management</t>
  </si>
  <si>
    <t>4.2.Corporate reporting practices and Ind
AS</t>
  </si>
  <si>
    <t>4.3.Strategic Cost Management - II</t>
  </si>
  <si>
    <t>4.4.Goods and Service Taxes</t>
  </si>
  <si>
    <t>Project</t>
  </si>
  <si>
    <t>Classical Mechanics</t>
  </si>
  <si>
    <t>CORPORATE ADMINSITRATION-I  /      METHODS &amp; TECHNIQUES FOR BUSINESS DECISIONS</t>
  </si>
  <si>
    <t>AC:5.6 BUSINESS TAXATION-I/ GST (2017- 18 ONWARDS)</t>
  </si>
  <si>
    <t>mgt accounting</t>
  </si>
  <si>
    <t>SSPD/ DATA COMMUNICATION</t>
  </si>
  <si>
    <t>2014 - 15</t>
  </si>
  <si>
    <t>2011 - 12</t>
  </si>
  <si>
    <t>2012 - 13</t>
  </si>
  <si>
    <t>2013 - 14</t>
  </si>
  <si>
    <t>Quantum Mechanics I /CLASSICAL ELECTRODYNAMICS (19 - 20)</t>
  </si>
  <si>
    <t>QUANTUM MECHANICS II / I (19 - 20)</t>
  </si>
  <si>
    <t>ELECTRODYNAMICS / ATOMIC, MOLECULAR, MODERN OPTICS (19 - 20)</t>
  </si>
  <si>
    <t>OBSERVATIONAL ASTRONOMY &amp; COSMOLOGY / CONTINUUM MECHANICS &amp; SPL. THEORY OF RELATIVITY (19 - 20)</t>
  </si>
  <si>
    <t>Experimental Techniques / ATMOSPHERIC &amp; ASTRO PHYSICS (18 - 19)/ SOFT CORE (BIOPHYSICS)(19 - 20)</t>
  </si>
  <si>
    <t>SOFT CORE - BIOPHYSICS / EXPERIMENTAL TECHNIQUES (18 - 19)</t>
  </si>
  <si>
    <t>2012 -13</t>
  </si>
  <si>
    <t>COMPUTER GRAPHICS / CRYPTOGRAPHY (15 - 16 ONWARDS)</t>
  </si>
  <si>
    <t>SEM</t>
  </si>
  <si>
    <t>MARKETING &amp; SERVICES MANAGEMENT - I</t>
  </si>
  <si>
    <t>AACTG. INF. SYS / COST MANAGEMENT &amp;  ACCTG FOR BUS. DEC. &amp; IFRS</t>
  </si>
  <si>
    <t>CUMULATIVE AVERAGE : PAST 10 YEARS</t>
  </si>
  <si>
    <t>CUMULATIVE AVERAGE : PAST 5 YEARS</t>
  </si>
  <si>
    <t>UG : PAST10 YEARS PERFORMANCE</t>
  </si>
  <si>
    <t>AVERAGE : UG - PAST 10 YEARS</t>
  </si>
  <si>
    <t>AVERAGE : PAST 5 YEARS</t>
  </si>
  <si>
    <t>PG  MATHEMATICS</t>
  </si>
  <si>
    <t>PG  COMMERCE</t>
  </si>
  <si>
    <t xml:space="preserve">OVERALL PG </t>
  </si>
  <si>
    <t>AVERAGE : PG - PAST 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</si>
</sst>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mbria"/>
      <family val="1"/>
    </font>
    <font>
      <sz val="13"/>
      <color rgb="FF002060"/>
      <name val="Cambria"/>
      <family val="1"/>
    </font>
    <font>
      <b/>
      <sz val="13"/>
      <color theme="1"/>
      <name val="Cambria"/>
      <family val="1"/>
    </font>
    <font>
      <b/>
      <sz val="13"/>
      <color rgb="FF002060"/>
      <name val="Cambria"/>
      <family val="1"/>
    </font>
    <font>
      <sz val="13"/>
      <color rgb="FF7030A0"/>
      <name val="Cambria"/>
      <family val="1"/>
    </font>
    <font>
      <sz val="13"/>
      <color rgb="FF0070C0"/>
      <name val="Cambria"/>
      <family val="1"/>
    </font>
    <font>
      <sz val="13"/>
      <color theme="5" tint="-0.249977111117893"/>
      <name val="Cambria"/>
      <family val="1"/>
    </font>
    <font>
      <sz val="13"/>
      <color rgb="FF00B050"/>
      <name val="Cambria"/>
      <family val="1"/>
    </font>
    <font>
      <b/>
      <sz val="13"/>
      <color rgb="FF0070C0"/>
      <name val="Cambria"/>
      <family val="1"/>
    </font>
    <font>
      <b/>
      <sz val="13"/>
      <color theme="5" tint="-0.249977111117893"/>
      <name val="Cambria"/>
      <family val="1"/>
    </font>
    <font>
      <b/>
      <sz val="13"/>
      <color theme="3"/>
      <name val="Cambria"/>
      <family val="1"/>
    </font>
    <font>
      <b/>
      <sz val="13"/>
      <color rgb="FF00B050"/>
      <name val="Cambria"/>
      <family val="1"/>
    </font>
    <font>
      <b/>
      <sz val="13"/>
      <color rgb="FF7030A0"/>
      <name val="Cambria"/>
      <family val="1"/>
    </font>
    <font>
      <b/>
      <sz val="13"/>
      <color rgb="FFC00000"/>
      <name val="Cambria"/>
      <family val="1"/>
    </font>
    <font>
      <sz val="13"/>
      <color rgb="FFC00000"/>
      <name val="Cambria"/>
      <family val="1"/>
    </font>
  </fonts>
  <fills count="8">
    <fill>
      <patternFill patternType="none"/>
    </fill>
    <fill>
      <patternFill patternType="gray125"/>
    </fill>
    <fill>
      <patternFill patternType="lightUp">
        <bgColor theme="5" tint="0.79998168889431442"/>
      </patternFill>
    </fill>
    <fill>
      <patternFill patternType="lightUp">
        <bgColor theme="8" tint="0.79998168889431442"/>
      </patternFill>
    </fill>
    <fill>
      <patternFill patternType="lightUp">
        <bgColor theme="9" tint="0.79998168889431442"/>
      </patternFill>
    </fill>
    <fill>
      <patternFill patternType="lightDown">
        <bgColor theme="5" tint="0.79998168889431442"/>
      </patternFill>
    </fill>
    <fill>
      <patternFill patternType="lightDown">
        <bgColor theme="7" tint="0.79998168889431442"/>
      </patternFill>
    </fill>
    <fill>
      <patternFill patternType="lightDown"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0" fontId="9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9" fillId="0" borderId="1" xfId="1" applyNumberFormat="1" applyFont="1" applyBorder="1" applyAlignment="1">
      <alignment horizontal="center" vertical="center" wrapText="1"/>
    </xf>
    <xf numFmtId="10" fontId="11" fillId="0" borderId="1" xfId="1" applyNumberFormat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 vertical="center" wrapText="1"/>
    </xf>
    <xf numFmtId="10" fontId="8" fillId="0" borderId="1" xfId="1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center" vertical="center"/>
    </xf>
    <xf numFmtId="10" fontId="16" fillId="0" borderId="1" xfId="1" applyNumberFormat="1" applyFont="1" applyBorder="1" applyAlignment="1">
      <alignment horizontal="center" vertical="center"/>
    </xf>
    <xf numFmtId="10" fontId="13" fillId="0" borderId="1" xfId="1" applyNumberFormat="1" applyFont="1" applyBorder="1" applyAlignment="1">
      <alignment horizontal="center" vertical="center"/>
    </xf>
    <xf numFmtId="10" fontId="15" fillId="0" borderId="1" xfId="1" applyNumberFormat="1" applyFont="1" applyBorder="1" applyAlignment="1">
      <alignment horizontal="center" vertical="center"/>
    </xf>
    <xf numFmtId="10" fontId="17" fillId="0" borderId="1" xfId="1" applyNumberFormat="1" applyFont="1" applyBorder="1" applyAlignment="1">
      <alignment horizontal="center" vertical="center"/>
    </xf>
    <xf numFmtId="0" fontId="2" fillId="0" borderId="0" xfId="0" applyFont="1"/>
    <xf numFmtId="10" fontId="16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18" fillId="0" borderId="1" xfId="1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0" fontId="17" fillId="0" borderId="0" xfId="0" applyNumberFormat="1" applyFont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0" fontId="7" fillId="0" borderId="1" xfId="1" applyNumberFormat="1" applyFont="1" applyBorder="1" applyAlignment="1">
      <alignment horizontal="center" vertical="center"/>
    </xf>
    <xf numFmtId="10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10" fontId="8" fillId="3" borderId="1" xfId="1" applyNumberFormat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10" fontId="11" fillId="4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10" fontId="8" fillId="3" borderId="1" xfId="1" applyNumberFormat="1" applyFont="1" applyFill="1" applyBorder="1" applyAlignment="1">
      <alignment horizontal="center" vertical="center"/>
    </xf>
    <xf numFmtId="10" fontId="10" fillId="2" borderId="1" xfId="1" applyNumberFormat="1" applyFont="1" applyFill="1" applyBorder="1" applyAlignment="1">
      <alignment horizontal="center" vertical="center"/>
    </xf>
    <xf numFmtId="10" fontId="11" fillId="4" borderId="1" xfId="1" applyNumberFormat="1" applyFont="1" applyFill="1" applyBorder="1" applyAlignment="1">
      <alignment horizontal="center" vertical="center"/>
    </xf>
    <xf numFmtId="10" fontId="8" fillId="4" borderId="1" xfId="1" applyNumberFormat="1" applyFont="1" applyFill="1" applyBorder="1" applyAlignment="1">
      <alignment horizontal="center" vertical="center"/>
    </xf>
    <xf numFmtId="10" fontId="18" fillId="6" borderId="1" xfId="1" applyNumberFormat="1" applyFont="1" applyFill="1" applyBorder="1" applyAlignment="1">
      <alignment horizontal="center" vertical="center"/>
    </xf>
    <xf numFmtId="0" fontId="0" fillId="0" borderId="1" xfId="0" applyBorder="1"/>
    <xf numFmtId="10" fontId="0" fillId="0" borderId="1" xfId="0" applyNumberFormat="1" applyBorder="1"/>
    <xf numFmtId="10" fontId="9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0" fontId="4" fillId="0" borderId="6" xfId="1" applyNumberFormat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10" fontId="18" fillId="5" borderId="1" xfId="1" applyNumberFormat="1" applyFont="1" applyFill="1" applyBorder="1" applyAlignment="1">
      <alignment horizontal="center" vertical="center"/>
    </xf>
    <xf numFmtId="10" fontId="9" fillId="7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C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>
                <a:solidFill>
                  <a:srgbClr val="C00000"/>
                </a:solidFill>
                <a:latin typeface="Cambria" panose="02040503050406030204" pitchFamily="18" charset="0"/>
                <a:ea typeface="Cambria" panose="02040503050406030204" pitchFamily="18" charset="0"/>
              </a:rPr>
              <a:t>CUMULATIVE AVERAGE : PAST 10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143794169941286E-2"/>
          <c:y val="9.4063821919167317E-2"/>
          <c:w val="0.88063843774746364"/>
          <c:h val="0.79172168556250055"/>
        </c:manualLayout>
      </c:layout>
      <c:lineChart>
        <c:grouping val="standard"/>
        <c:varyColors val="0"/>
        <c:ser>
          <c:idx val="0"/>
          <c:order val="0"/>
          <c:tx>
            <c:strRef>
              <c:f>BCOM!$B$34</c:f>
              <c:strCache>
                <c:ptCount val="1"/>
                <c:pt idx="0">
                  <c:v>CUMULATIVE AVERAGE : PAST 10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680421824851026E-2"/>
                  <c:y val="3.944773175542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05-4BDE-8BD0-B11AAF9A7868}"/>
                </c:ext>
              </c:extLst>
            </c:dLbl>
            <c:dLbl>
              <c:idx val="1"/>
              <c:layout>
                <c:manualLayout>
                  <c:x val="-7.7945896377808341E-2"/>
                  <c:y val="-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05-4BDE-8BD0-B11AAF9A7868}"/>
                </c:ext>
              </c:extLst>
            </c:dLbl>
            <c:dLbl>
              <c:idx val="2"/>
              <c:layout>
                <c:manualLayout>
                  <c:x val="-3.6680421824850984E-2"/>
                  <c:y val="4.339250493096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05-4BDE-8BD0-B11AAF9A7868}"/>
                </c:ext>
              </c:extLst>
            </c:dLbl>
            <c:dLbl>
              <c:idx val="3"/>
              <c:layout>
                <c:manualLayout>
                  <c:x val="-7.1068317285648788E-2"/>
                  <c:y val="-4.339250493096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05-4BDE-8BD0-B11AAF9A7868}"/>
                </c:ext>
              </c:extLst>
            </c:dLbl>
            <c:dLbl>
              <c:idx val="4"/>
              <c:layout>
                <c:manualLayout>
                  <c:x val="-5.7313159101329753E-2"/>
                  <c:y val="-2.366863905325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05-4BDE-8BD0-B11AAF9A7868}"/>
                </c:ext>
              </c:extLst>
            </c:dLbl>
            <c:dLbl>
              <c:idx val="5"/>
              <c:layout>
                <c:manualLayout>
                  <c:x val="-6.8775790921595595E-3"/>
                  <c:y val="3.550295857988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05-4BDE-8BD0-B11AAF9A7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BCOM!$A$35:$A$40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BCOM!$B$35:$B$40</c:f>
              <c:numCache>
                <c:formatCode>0.00%</c:formatCode>
                <c:ptCount val="6"/>
                <c:pt idx="0">
                  <c:v>0.84159174144838045</c:v>
                </c:pt>
                <c:pt idx="1">
                  <c:v>0.89628182570351977</c:v>
                </c:pt>
                <c:pt idx="2">
                  <c:v>0.88767194559297302</c:v>
                </c:pt>
                <c:pt idx="3">
                  <c:v>0.91848942315872839</c:v>
                </c:pt>
                <c:pt idx="4">
                  <c:v>0.93288549715650093</c:v>
                </c:pt>
                <c:pt idx="5">
                  <c:v>0.93089863568609399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E-4B46-B148-0B3EFF6B1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59391"/>
        <c:axId val="1049968543"/>
      </c:lineChart>
      <c:catAx>
        <c:axId val="1049959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968543"/>
        <c:crosses val="autoZero"/>
        <c:auto val="1"/>
        <c:lblAlgn val="ctr"/>
        <c:lblOffset val="100"/>
        <c:noMultiLvlLbl val="0"/>
      </c:catAx>
      <c:valAx>
        <c:axId val="104996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959391"/>
        <c:crosses val="autoZero"/>
        <c:crossBetween val="between"/>
      </c:valAx>
      <c:spPr>
        <a:pattFill prst="pct60">
          <a:fgClr>
            <a:schemeClr val="accent2">
              <a:lumMod val="20000"/>
              <a:lumOff val="8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rgbClr val="C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rgbClr val="C00000"/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rPr>
              <a:t>AVERAGE : UG PAST 5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96843811451468"/>
          <c:y val="0.11583636401278061"/>
          <c:w val="0.87477298096358647"/>
          <c:h val="0.76256702574754842"/>
        </c:manualLayout>
      </c:layout>
      <c:lineChart>
        <c:grouping val="standard"/>
        <c:varyColors val="0"/>
        <c:ser>
          <c:idx val="0"/>
          <c:order val="0"/>
          <c:tx>
            <c:strRef>
              <c:f>'OVERALL-UG'!$B$46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1797283176593585E-2"/>
                  <c:y val="-4.382120946538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E3-414A-89A9-680F457A9DE1}"/>
                </c:ext>
              </c:extLst>
            </c:dLbl>
            <c:dLbl>
              <c:idx val="3"/>
              <c:layout>
                <c:manualLayout>
                  <c:x val="-4.7021943573667714E-2"/>
                  <c:y val="3.505696757230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E3-414A-89A9-680F457A9DE1}"/>
                </c:ext>
              </c:extLst>
            </c:dLbl>
            <c:dLbl>
              <c:idx val="4"/>
              <c:layout>
                <c:manualLayout>
                  <c:x val="-6.2695924764890276E-2"/>
                  <c:y val="-4.3821209465381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E3-414A-89A9-680F457A9DE1}"/>
                </c:ext>
              </c:extLst>
            </c:dLbl>
            <c:dLbl>
              <c:idx val="5"/>
              <c:layout>
                <c:manualLayout>
                  <c:x val="-1.0449320794148509E-2"/>
                  <c:y val="-3.505696757230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E3-414A-89A9-680F457A9D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'OVERALL-UG'!$A$47:$A$52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'OVERALL-UG'!$B$47:$B$52</c:f>
              <c:numCache>
                <c:formatCode>0.00%</c:formatCode>
                <c:ptCount val="6"/>
                <c:pt idx="0">
                  <c:v>0.80798926378826552</c:v>
                </c:pt>
                <c:pt idx="1">
                  <c:v>0.76118279057244387</c:v>
                </c:pt>
                <c:pt idx="2">
                  <c:v>0.82418876835644583</c:v>
                </c:pt>
                <c:pt idx="3">
                  <c:v>0.82217623200406442</c:v>
                </c:pt>
                <c:pt idx="4">
                  <c:v>0.85817286010985061</c:v>
                </c:pt>
                <c:pt idx="5">
                  <c:v>0.86335344275409831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3-414A-89A9-680F457A9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63039"/>
        <c:axId val="1234741407"/>
      </c:lineChart>
      <c:catAx>
        <c:axId val="123476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41407"/>
        <c:crosses val="autoZero"/>
        <c:auto val="1"/>
        <c:lblAlgn val="ctr"/>
        <c:lblOffset val="100"/>
        <c:noMultiLvlLbl val="0"/>
      </c:catAx>
      <c:valAx>
        <c:axId val="123474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4763039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83246533159731"/>
          <c:y val="0.12250509164969452"/>
          <c:w val="0.87392042284084581"/>
          <c:h val="0.7953555067327378"/>
        </c:manualLayout>
      </c:layout>
      <c:lineChart>
        <c:grouping val="standard"/>
        <c:varyColors val="0"/>
        <c:ser>
          <c:idx val="0"/>
          <c:order val="0"/>
          <c:tx>
            <c:strRef>
              <c:f>PG!$B$171:$B$172</c:f>
              <c:strCache>
                <c:ptCount val="2"/>
                <c:pt idx="0">
                  <c:v>OVERALL PG </c:v>
                </c:pt>
                <c:pt idx="1">
                  <c:v>AVERAGE : PG -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7.9852579852579847E-2"/>
                  <c:y val="-4.412763068567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41-454F-B2CF-48944C8DAD5E}"/>
                </c:ext>
              </c:extLst>
            </c:dLbl>
            <c:dLbl>
              <c:idx val="2"/>
              <c:layout>
                <c:manualLayout>
                  <c:x val="-3.0712530712530637E-2"/>
                  <c:y val="-5.091649694501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41-454F-B2CF-48944C8DA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PG!$A$173:$A$176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PG!$B$173:$B$176</c:f>
              <c:numCache>
                <c:formatCode>0.00%</c:formatCode>
                <c:ptCount val="4"/>
                <c:pt idx="0">
                  <c:v>0.88544813320877314</c:v>
                </c:pt>
                <c:pt idx="1">
                  <c:v>0.92688600195420523</c:v>
                </c:pt>
                <c:pt idx="2">
                  <c:v>0.92797814985020866</c:v>
                </c:pt>
                <c:pt idx="3">
                  <c:v>0.92561073365396951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4-4A86-AC57-DB793525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31760"/>
        <c:axId val="615937168"/>
      </c:lineChart>
      <c:catAx>
        <c:axId val="61593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37168"/>
        <c:crosses val="autoZero"/>
        <c:auto val="1"/>
        <c:lblAlgn val="ctr"/>
        <c:lblOffset val="100"/>
        <c:noMultiLvlLbl val="0"/>
      </c:catAx>
      <c:valAx>
        <c:axId val="61593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31760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97684832406704"/>
          <c:y val="0.12373441851878607"/>
          <c:w val="0.83911952762177133"/>
          <c:h val="0.7634614098314163"/>
        </c:manualLayout>
      </c:layout>
      <c:lineChart>
        <c:grouping val="standard"/>
        <c:varyColors val="0"/>
        <c:ser>
          <c:idx val="0"/>
          <c:order val="0"/>
          <c:tx>
            <c:strRef>
              <c:f>PG!$B$144:$B$145</c:f>
              <c:strCache>
                <c:ptCount val="2"/>
                <c:pt idx="0">
                  <c:v>PG PHYSICS</c:v>
                </c:pt>
                <c:pt idx="1">
                  <c:v>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8.9126559714795009E-2"/>
                  <c:y val="-6.535947712418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ED-469C-AFF5-C7121EDA1D98}"/>
                </c:ext>
              </c:extLst>
            </c:dLbl>
            <c:dLbl>
              <c:idx val="2"/>
              <c:layout>
                <c:manualLayout>
                  <c:x val="-2.6737967914438502E-2"/>
                  <c:y val="8.0738177623990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ED-469C-AFF5-C7121EDA1D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PG!$A$146:$A$149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PG!$B$146:$B$149</c:f>
              <c:numCache>
                <c:formatCode>0.00%</c:formatCode>
                <c:ptCount val="4"/>
                <c:pt idx="0">
                  <c:v>0.71285631830238716</c:v>
                </c:pt>
                <c:pt idx="1">
                  <c:v>0.81664742857142847</c:v>
                </c:pt>
                <c:pt idx="2">
                  <c:v>0.83581121693121685</c:v>
                </c:pt>
                <c:pt idx="3">
                  <c:v>0.82326572398190045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ED-469C-AFF5-C7121EDA1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50656"/>
        <c:axId val="778536512"/>
      </c:lineChart>
      <c:catAx>
        <c:axId val="77855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36512"/>
        <c:crosses val="autoZero"/>
        <c:auto val="1"/>
        <c:lblAlgn val="ctr"/>
        <c:lblOffset val="100"/>
        <c:noMultiLvlLbl val="0"/>
      </c:catAx>
      <c:valAx>
        <c:axId val="77853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50656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97410716918813"/>
          <c:y val="0.12360841605593598"/>
          <c:w val="0.86742664189448226"/>
          <c:h val="0.73654681912215147"/>
        </c:manualLayout>
      </c:layout>
      <c:lineChart>
        <c:grouping val="standard"/>
        <c:varyColors val="0"/>
        <c:ser>
          <c:idx val="0"/>
          <c:order val="0"/>
          <c:tx>
            <c:strRef>
              <c:f>PG!$B$150:$B$151</c:f>
              <c:strCache>
                <c:ptCount val="2"/>
                <c:pt idx="0">
                  <c:v>PG CHEMISTRY</c:v>
                </c:pt>
                <c:pt idx="1">
                  <c:v>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PG!$A$152:$A$155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PG!$B$152:$B$155</c:f>
              <c:numCache>
                <c:formatCode>0.00%</c:formatCode>
                <c:ptCount val="4"/>
                <c:pt idx="0">
                  <c:v>0.92325755985405111</c:v>
                </c:pt>
                <c:pt idx="1">
                  <c:v>0.94059629129804578</c:v>
                </c:pt>
                <c:pt idx="2">
                  <c:v>0.95624817251461991</c:v>
                </c:pt>
                <c:pt idx="3">
                  <c:v>0.93636988304093571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F-4470-B54D-205E11F5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536096"/>
        <c:axId val="778542336"/>
      </c:lineChart>
      <c:catAx>
        <c:axId val="7785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42336"/>
        <c:crosses val="autoZero"/>
        <c:auto val="1"/>
        <c:lblAlgn val="ctr"/>
        <c:lblOffset val="100"/>
        <c:noMultiLvlLbl val="0"/>
      </c:catAx>
      <c:valAx>
        <c:axId val="77854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36096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65105869236996"/>
          <c:y val="0.10796961082740057"/>
          <c:w val="0.82470917122552856"/>
          <c:h val="0.78838016653669085"/>
        </c:manualLayout>
      </c:layout>
      <c:lineChart>
        <c:grouping val="standard"/>
        <c:varyColors val="0"/>
        <c:ser>
          <c:idx val="0"/>
          <c:order val="0"/>
          <c:tx>
            <c:strRef>
              <c:f>PG!$B$157:$B$158</c:f>
              <c:strCache>
                <c:ptCount val="2"/>
                <c:pt idx="0">
                  <c:v>PG  MATHEMATICS</c:v>
                </c:pt>
                <c:pt idx="1">
                  <c:v>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8959608323133418E-2"/>
                  <c:y val="-4.6148384806531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28-46DB-A46E-2A86F74C95A9}"/>
                </c:ext>
              </c:extLst>
            </c:dLbl>
            <c:dLbl>
              <c:idx val="2"/>
              <c:layout>
                <c:manualLayout>
                  <c:x val="-1.8359853121175031E-2"/>
                  <c:y val="4.6148384806531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28-46DB-A46E-2A86F74C95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PG!$A$159:$A$162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PG!$B$159:$B$162</c:f>
              <c:numCache>
                <c:formatCode>0.00%</c:formatCode>
                <c:ptCount val="4"/>
                <c:pt idx="0">
                  <c:v>0.91960317460317464</c:v>
                </c:pt>
                <c:pt idx="1">
                  <c:v>0.95360482654600309</c:v>
                </c:pt>
                <c:pt idx="2">
                  <c:v>0.94738705738705742</c:v>
                </c:pt>
                <c:pt idx="3">
                  <c:v>0.95905913134484566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8-46DB-A46E-2A86F74C9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42880"/>
        <c:axId val="782343296"/>
      </c:lineChart>
      <c:catAx>
        <c:axId val="78234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43296"/>
        <c:crosses val="autoZero"/>
        <c:auto val="1"/>
        <c:lblAlgn val="ctr"/>
        <c:lblOffset val="100"/>
        <c:noMultiLvlLbl val="0"/>
      </c:catAx>
      <c:valAx>
        <c:axId val="7823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342880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01624273405619E-2"/>
          <c:y val="9.9147363861070759E-2"/>
          <c:w val="0.89713622184661468"/>
          <c:h val="0.80089289809647579"/>
        </c:manualLayout>
      </c:layout>
      <c:lineChart>
        <c:grouping val="standard"/>
        <c:varyColors val="0"/>
        <c:ser>
          <c:idx val="0"/>
          <c:order val="0"/>
          <c:tx>
            <c:strRef>
              <c:f>PG!$B$164:$B$165</c:f>
              <c:strCache>
                <c:ptCount val="2"/>
                <c:pt idx="0">
                  <c:v>PG  COMMERCE</c:v>
                </c:pt>
                <c:pt idx="1">
                  <c:v>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PG!$A$166:$A$169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PG!$B$166:$B$169</c:f>
              <c:numCache>
                <c:formatCode>0.00%</c:formatCode>
                <c:ptCount val="4"/>
                <c:pt idx="0">
                  <c:v>0.98607548007548007</c:v>
                </c:pt>
                <c:pt idx="1">
                  <c:v>0.9966954614013438</c:v>
                </c:pt>
                <c:pt idx="2">
                  <c:v>0.97246615256794033</c:v>
                </c:pt>
                <c:pt idx="3">
                  <c:v>0.98374819624819632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C-4E5F-BADC-66E2F535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551088"/>
        <c:axId val="605551504"/>
      </c:lineChart>
      <c:catAx>
        <c:axId val="60555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51504"/>
        <c:crosses val="autoZero"/>
        <c:auto val="1"/>
        <c:lblAlgn val="ctr"/>
        <c:lblOffset val="100"/>
        <c:noMultiLvlLbl val="0"/>
      </c:catAx>
      <c:valAx>
        <c:axId val="6055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551088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7113430883187"/>
          <c:y val="0.1108741090360823"/>
          <c:w val="0.8327330787374434"/>
          <c:h val="0.74997289603929196"/>
        </c:manualLayout>
      </c:layout>
      <c:lineChart>
        <c:grouping val="standard"/>
        <c:varyColors val="0"/>
        <c:ser>
          <c:idx val="0"/>
          <c:order val="0"/>
          <c:tx>
            <c:strRef>
              <c:f>BCOM!$B$49</c:f>
              <c:strCache>
                <c:ptCount val="1"/>
                <c:pt idx="0">
                  <c:v>CUMULATIVE 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666666666666664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C0-47DC-A7D2-4B5712D0824F}"/>
                </c:ext>
              </c:extLst>
            </c:dLbl>
            <c:dLbl>
              <c:idx val="1"/>
              <c:layout>
                <c:manualLayout>
                  <c:x val="-0.10555555555555561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C0-47DC-A7D2-4B5712D0824F}"/>
                </c:ext>
              </c:extLst>
            </c:dLbl>
            <c:dLbl>
              <c:idx val="2"/>
              <c:layout>
                <c:manualLayout>
                  <c:x val="-2.777777777777777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C0-47DC-A7D2-4B5712D0824F}"/>
                </c:ext>
              </c:extLst>
            </c:dLbl>
            <c:dLbl>
              <c:idx val="3"/>
              <c:layout>
                <c:manualLayout>
                  <c:x val="-0.13055555555555556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C0-47DC-A7D2-4B5712D0824F}"/>
                </c:ext>
              </c:extLst>
            </c:dLbl>
            <c:dLbl>
              <c:idx val="4"/>
              <c:layout>
                <c:manualLayout>
                  <c:x val="-7.4999999999999997E-2"/>
                  <c:y val="-4.1666666666666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C0-47DC-A7D2-4B5712D0824F}"/>
                </c:ext>
              </c:extLst>
            </c:dLbl>
            <c:dLbl>
              <c:idx val="5"/>
              <c:layout>
                <c:manualLayout>
                  <c:x val="-2.777777777777676E-3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C0-47DC-A7D2-4B5712D08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BCOM!$A$50:$A$55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BCOM!$B$50:$B$55</c:f>
              <c:numCache>
                <c:formatCode>0.00%</c:formatCode>
                <c:ptCount val="6"/>
                <c:pt idx="0">
                  <c:v>0.81289282206652003</c:v>
                </c:pt>
                <c:pt idx="1">
                  <c:v>0.86601345898202453</c:v>
                </c:pt>
                <c:pt idx="2">
                  <c:v>0.86874137300287835</c:v>
                </c:pt>
                <c:pt idx="3">
                  <c:v>0.89978720964065528</c:v>
                </c:pt>
                <c:pt idx="4">
                  <c:v>0.92838547550452499</c:v>
                </c:pt>
                <c:pt idx="5">
                  <c:v>0.90338319471845541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0-47DC-A7D2-4B5712D0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30352"/>
        <c:axId val="696731184"/>
      </c:lineChart>
      <c:catAx>
        <c:axId val="69673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731184"/>
        <c:crosses val="autoZero"/>
        <c:auto val="1"/>
        <c:lblAlgn val="ctr"/>
        <c:lblOffset val="100"/>
        <c:noMultiLvlLbl val="0"/>
      </c:catAx>
      <c:valAx>
        <c:axId val="69673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730352"/>
        <c:crosses val="autoZero"/>
        <c:crossBetween val="between"/>
      </c:valAx>
      <c:spPr>
        <a:pattFill prst="pct70">
          <a:fgClr>
            <a:schemeClr val="accent2">
              <a:lumMod val="20000"/>
              <a:lumOff val="8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8057016035936"/>
          <c:y val="7.5424897652390285E-2"/>
          <c:w val="0.86724498894507196"/>
          <c:h val="0.81583779089708319"/>
        </c:manualLayout>
      </c:layout>
      <c:lineChart>
        <c:grouping val="standard"/>
        <c:varyColors val="0"/>
        <c:ser>
          <c:idx val="0"/>
          <c:order val="0"/>
          <c:tx>
            <c:strRef>
              <c:f>BCA!$D$37</c:f>
              <c:strCache>
                <c:ptCount val="1"/>
                <c:pt idx="0">
                  <c:v>CUMULATIVE AVERAGE : PAST 10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6111111111111138E-2"/>
                  <c:y val="-3.676470588235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44-4217-AE99-AC461EFAB9F1}"/>
                </c:ext>
              </c:extLst>
            </c:dLbl>
            <c:dLbl>
              <c:idx val="1"/>
              <c:layout>
                <c:manualLayout>
                  <c:x val="-6.6666666666666666E-2"/>
                  <c:y val="4.9019607843137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44-4217-AE99-AC461EFAB9F1}"/>
                </c:ext>
              </c:extLst>
            </c:dLbl>
            <c:dLbl>
              <c:idx val="2"/>
              <c:layout>
                <c:manualLayout>
                  <c:x val="-7.4999999999999997E-2"/>
                  <c:y val="-3.6764705882352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44-4217-AE99-AC461EFAB9F1}"/>
                </c:ext>
              </c:extLst>
            </c:dLbl>
            <c:dLbl>
              <c:idx val="3"/>
              <c:layout>
                <c:manualLayout>
                  <c:x val="-1.1111111111111112E-2"/>
                  <c:y val="4.08496732026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44-4217-AE99-AC461EFAB9F1}"/>
                </c:ext>
              </c:extLst>
            </c:dLbl>
            <c:dLbl>
              <c:idx val="4"/>
              <c:layout>
                <c:manualLayout>
                  <c:x val="-8.611111111111111E-2"/>
                  <c:y val="-4.0849673202614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44-4217-AE99-AC461EFAB9F1}"/>
                </c:ext>
              </c:extLst>
            </c:dLbl>
            <c:dLbl>
              <c:idx val="5"/>
              <c:layout>
                <c:manualLayout>
                  <c:x val="0"/>
                  <c:y val="-4.08496732026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44-4217-AE99-AC461EFAB9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BCA!$C$38:$C$43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BCA!$D$38:$D$43</c:f>
              <c:numCache>
                <c:formatCode>0.00%</c:formatCode>
                <c:ptCount val="6"/>
                <c:pt idx="0">
                  <c:v>0.82963450021371177</c:v>
                </c:pt>
                <c:pt idx="1">
                  <c:v>0.79001680676419694</c:v>
                </c:pt>
                <c:pt idx="2">
                  <c:v>0.83352787164591124</c:v>
                </c:pt>
                <c:pt idx="3">
                  <c:v>0.79734248273190111</c:v>
                </c:pt>
                <c:pt idx="4">
                  <c:v>0.87059475905844841</c:v>
                </c:pt>
                <c:pt idx="5">
                  <c:v>0.90376683857126239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8C-4C26-8DC9-A4184B555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877871"/>
        <c:axId val="1360877455"/>
      </c:lineChart>
      <c:catAx>
        <c:axId val="1360877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877455"/>
        <c:crosses val="autoZero"/>
        <c:auto val="1"/>
        <c:lblAlgn val="ctr"/>
        <c:lblOffset val="100"/>
        <c:noMultiLvlLbl val="0"/>
      </c:catAx>
      <c:valAx>
        <c:axId val="1360877455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0877871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8209862290975"/>
          <c:y val="0.11344249024946648"/>
          <c:w val="0.87564177076449889"/>
          <c:h val="0.73017661343733897"/>
        </c:manualLayout>
      </c:layout>
      <c:lineChart>
        <c:grouping val="standard"/>
        <c:varyColors val="0"/>
        <c:ser>
          <c:idx val="0"/>
          <c:order val="0"/>
          <c:tx>
            <c:strRef>
              <c:f>BCA!$D$52</c:f>
              <c:strCache>
                <c:ptCount val="1"/>
                <c:pt idx="0">
                  <c:v>CUMULATIVE 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1111111111111112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2-4FEC-8643-A8751DCB198F}"/>
                </c:ext>
              </c:extLst>
            </c:dLbl>
            <c:dLbl>
              <c:idx val="5"/>
              <c:layout>
                <c:manualLayout>
                  <c:x val="-3.3333333333333229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72-4FEC-8643-A8751DCB19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BCA!$C$53:$C$58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BCA!$D$53:$D$58</c:f>
              <c:numCache>
                <c:formatCode>0.00%</c:formatCode>
                <c:ptCount val="6"/>
                <c:pt idx="0">
                  <c:v>0.88299383512544805</c:v>
                </c:pt>
                <c:pt idx="1">
                  <c:v>0.73339569892473122</c:v>
                </c:pt>
                <c:pt idx="2">
                  <c:v>0.82622049659668306</c:v>
                </c:pt>
                <c:pt idx="3">
                  <c:v>0.76584225514761783</c:v>
                </c:pt>
                <c:pt idx="4">
                  <c:v>0.85098203193403144</c:v>
                </c:pt>
                <c:pt idx="5">
                  <c:v>0.89448923320291029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2-4FEC-8643-A8751DCB1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49232"/>
        <c:axId val="480262528"/>
      </c:lineChart>
      <c:catAx>
        <c:axId val="61594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262528"/>
        <c:crosses val="autoZero"/>
        <c:auto val="1"/>
        <c:lblAlgn val="ctr"/>
        <c:lblOffset val="100"/>
        <c:noMultiLvlLbl val="0"/>
      </c:catAx>
      <c:valAx>
        <c:axId val="480262528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94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2">
          <a:lumMod val="40000"/>
          <a:lumOff val="6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28095930470781"/>
          <c:y val="8.8343132872583066E-2"/>
          <c:w val="0.88136459525966926"/>
          <c:h val="0.81413559658754442"/>
        </c:manualLayout>
      </c:layout>
      <c:lineChart>
        <c:grouping val="standard"/>
        <c:varyColors val="0"/>
        <c:ser>
          <c:idx val="0"/>
          <c:order val="0"/>
          <c:tx>
            <c:strRef>
              <c:f>BBA!$B$50</c:f>
              <c:strCache>
                <c:ptCount val="1"/>
                <c:pt idx="0">
                  <c:v>CUMULATIVE AVERAGE : PAST 10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28712871287113E-2"/>
                  <c:y val="-4.1736227045075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A-4A1E-AE7C-7F5FB3658077}"/>
                </c:ext>
              </c:extLst>
            </c:dLbl>
            <c:dLbl>
              <c:idx val="1"/>
              <c:layout>
                <c:manualLayout>
                  <c:x val="-2.8877887788778877E-2"/>
                  <c:y val="4.451864218141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1A-4A1E-AE7C-7F5FB3658077}"/>
                </c:ext>
              </c:extLst>
            </c:dLbl>
            <c:dLbl>
              <c:idx val="2"/>
              <c:layout>
                <c:manualLayout>
                  <c:x val="-6.3943894389438941E-2"/>
                  <c:y val="-4.1736227045075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1A-4A1E-AE7C-7F5FB3658077}"/>
                </c:ext>
              </c:extLst>
            </c:dLbl>
            <c:dLbl>
              <c:idx val="3"/>
              <c:layout>
                <c:manualLayout>
                  <c:x val="-6.1881188118811957E-2"/>
                  <c:y val="-4.1736227045075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1A-4A1E-AE7C-7F5FB3658077}"/>
                </c:ext>
              </c:extLst>
            </c:dLbl>
            <c:dLbl>
              <c:idx val="4"/>
              <c:layout>
                <c:manualLayout>
                  <c:x val="-2.6815181518151814E-2"/>
                  <c:y val="4.451864218141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1A-4A1E-AE7C-7F5FB3658077}"/>
                </c:ext>
              </c:extLst>
            </c:dLbl>
            <c:dLbl>
              <c:idx val="5"/>
              <c:layout>
                <c:manualLayout>
                  <c:x val="-4.9504950495049653E-2"/>
                  <c:y val="-3.61713967723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1A-4A1E-AE7C-7F5FB365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BBA!$A$51:$A$56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BBA!$B$51:$B$56</c:f>
              <c:numCache>
                <c:formatCode>0.00%</c:formatCode>
                <c:ptCount val="6"/>
                <c:pt idx="0">
                  <c:v>0.7415220729281401</c:v>
                </c:pt>
                <c:pt idx="1">
                  <c:v>0.64159247899218452</c:v>
                </c:pt>
                <c:pt idx="2">
                  <c:v>0.77952380952380951</c:v>
                </c:pt>
                <c:pt idx="3">
                  <c:v>0.79295886194522869</c:v>
                </c:pt>
                <c:pt idx="4">
                  <c:v>0.79137943733614324</c:v>
                </c:pt>
                <c:pt idx="5">
                  <c:v>0.80129533254078056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A-4A1E-AE7C-7F5FB365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309328"/>
        <c:axId val="1425311824"/>
      </c:lineChart>
      <c:catAx>
        <c:axId val="142530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311824"/>
        <c:crosses val="autoZero"/>
        <c:auto val="1"/>
        <c:lblAlgn val="ctr"/>
        <c:lblOffset val="100"/>
        <c:noMultiLvlLbl val="0"/>
      </c:catAx>
      <c:valAx>
        <c:axId val="1425311824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309328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616995610144009E-2"/>
          <c:y val="8.5981022344658722E-2"/>
          <c:w val="0.88825485313544716"/>
          <c:h val="0.80249272342902656"/>
        </c:manualLayout>
      </c:layout>
      <c:lineChart>
        <c:grouping val="standard"/>
        <c:varyColors val="0"/>
        <c:ser>
          <c:idx val="0"/>
          <c:order val="0"/>
          <c:tx>
            <c:strRef>
              <c:f>BBA!$B$59</c:f>
              <c:strCache>
                <c:ptCount val="1"/>
                <c:pt idx="0">
                  <c:v>CUMULATIVE 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55614832661686E-2"/>
                  <c:y val="-4.2852770125497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D-4566-9B33-945352A55145}"/>
                </c:ext>
              </c:extLst>
            </c:dLbl>
            <c:dLbl>
              <c:idx val="1"/>
              <c:layout>
                <c:manualLayout>
                  <c:x val="-2.7464603896217715E-2"/>
                  <c:y val="6.4279155188246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D-4566-9B33-945352A55145}"/>
                </c:ext>
              </c:extLst>
            </c:dLbl>
            <c:dLbl>
              <c:idx val="2"/>
              <c:layout>
                <c:manualLayout>
                  <c:x val="-5.6374713260657419E-2"/>
                  <c:y val="-4.89745944291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D-4566-9B33-945352A55145}"/>
                </c:ext>
              </c:extLst>
            </c:dLbl>
            <c:dLbl>
              <c:idx val="3"/>
              <c:layout>
                <c:manualLayout>
                  <c:x val="-3.1801120300883667E-2"/>
                  <c:y val="4.5913682277318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D-4566-9B33-945352A55145}"/>
                </c:ext>
              </c:extLst>
            </c:dLbl>
            <c:dLbl>
              <c:idx val="4"/>
              <c:layout>
                <c:manualLayout>
                  <c:x val="-4.0474153110215579E-2"/>
                  <c:y val="-3.979185797367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D-4566-9B33-945352A55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BBA!$A$60:$A$65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BBA!$B$60:$B$65</c:f>
              <c:numCache>
                <c:formatCode>0.00%</c:formatCode>
                <c:ptCount val="6"/>
                <c:pt idx="0">
                  <c:v>0.7415220729281401</c:v>
                </c:pt>
                <c:pt idx="1">
                  <c:v>0.64159247899218463</c:v>
                </c:pt>
                <c:pt idx="2">
                  <c:v>0.77952380952380962</c:v>
                </c:pt>
                <c:pt idx="3">
                  <c:v>0.79295886194522891</c:v>
                </c:pt>
                <c:pt idx="4">
                  <c:v>0.80000790128773691</c:v>
                </c:pt>
                <c:pt idx="5">
                  <c:v>0.79522979374745906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CD-4566-9B33-945352A55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844000"/>
        <c:axId val="634823200"/>
      </c:lineChart>
      <c:catAx>
        <c:axId val="6348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23200"/>
        <c:crosses val="autoZero"/>
        <c:auto val="1"/>
        <c:lblAlgn val="ctr"/>
        <c:lblOffset val="100"/>
        <c:noMultiLvlLbl val="0"/>
      </c:catAx>
      <c:valAx>
        <c:axId val="63482320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44000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624840925757446E-2"/>
          <c:y val="0.12342371362408357"/>
          <c:w val="0.88552241533201748"/>
          <c:h val="0.73285131234047451"/>
        </c:manualLayout>
      </c:layout>
      <c:lineChart>
        <c:grouping val="standard"/>
        <c:varyColors val="0"/>
        <c:ser>
          <c:idx val="0"/>
          <c:order val="0"/>
          <c:tx>
            <c:strRef>
              <c:f>BSC!$B$101</c:f>
              <c:strCache>
                <c:ptCount val="1"/>
                <c:pt idx="0">
                  <c:v>CUMULATIVE AVERAGE : PAST 10 YEARS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44444444444444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4F-494B-B95F-ADA2E7C50F55}"/>
                </c:ext>
              </c:extLst>
            </c:dLbl>
            <c:dLbl>
              <c:idx val="1"/>
              <c:layout>
                <c:manualLayout>
                  <c:x val="-8.3333333333333329E-2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4F-494B-B95F-ADA2E7C50F55}"/>
                </c:ext>
              </c:extLst>
            </c:dLbl>
            <c:dLbl>
              <c:idx val="2"/>
              <c:layout>
                <c:manualLayout>
                  <c:x val="-6.1111111111111165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4F-494B-B95F-ADA2E7C50F55}"/>
                </c:ext>
              </c:extLst>
            </c:dLbl>
            <c:dLbl>
              <c:idx val="3"/>
              <c:layout>
                <c:manualLayout>
                  <c:x val="-3.3333333333333437E-2"/>
                  <c:y val="5.09259259259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4F-494B-B95F-ADA2E7C50F55}"/>
                </c:ext>
              </c:extLst>
            </c:dLbl>
            <c:dLbl>
              <c:idx val="4"/>
              <c:layout>
                <c:manualLayout>
                  <c:x val="-9.166666666666666E-2"/>
                  <c:y val="-6.4814814814814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4F-494B-B95F-ADA2E7C50F55}"/>
                </c:ext>
              </c:extLst>
            </c:dLbl>
            <c:dLbl>
              <c:idx val="5"/>
              <c:layout>
                <c:manualLayout>
                  <c:x val="0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4F-494B-B95F-ADA2E7C50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BSC!$A$102:$A$107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BSC!$B$102:$B$107</c:f>
              <c:numCache>
                <c:formatCode>0.00%</c:formatCode>
                <c:ptCount val="6"/>
                <c:pt idx="0">
                  <c:v>0.76490377776199037</c:v>
                </c:pt>
                <c:pt idx="1">
                  <c:v>0.8116509224486308</c:v>
                </c:pt>
                <c:pt idx="2">
                  <c:v>0.82297381033611994</c:v>
                </c:pt>
                <c:pt idx="3">
                  <c:v>0.80185094686617142</c:v>
                </c:pt>
                <c:pt idx="4">
                  <c:v>0.85375479299438384</c:v>
                </c:pt>
                <c:pt idx="5">
                  <c:v>0.85752265157026086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4-4B7D-9127-7F7F86C5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34447"/>
        <c:axId val="1057433199"/>
      </c:lineChart>
      <c:catAx>
        <c:axId val="105743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33199"/>
        <c:crosses val="autoZero"/>
        <c:auto val="1"/>
        <c:lblAlgn val="ctr"/>
        <c:lblOffset val="100"/>
        <c:noMultiLvlLbl val="0"/>
      </c:catAx>
      <c:valAx>
        <c:axId val="105743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34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pct50">
      <a:fgClr>
        <a:schemeClr val="accent2">
          <a:lumMod val="40000"/>
          <a:lumOff val="60000"/>
        </a:schemeClr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09492563429571"/>
          <c:y val="0.10680748059172253"/>
          <c:w val="0.85334951881014875"/>
          <c:h val="0.78086310783405821"/>
        </c:manualLayout>
      </c:layout>
      <c:lineChart>
        <c:grouping val="standard"/>
        <c:varyColors val="0"/>
        <c:ser>
          <c:idx val="0"/>
          <c:order val="0"/>
          <c:tx>
            <c:strRef>
              <c:f>BSC!$B$115</c:f>
              <c:strCache>
                <c:ptCount val="1"/>
                <c:pt idx="0">
                  <c:v>CUMULATIVE AVERAGE : PAST 5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396825396825397E-2"/>
                  <c:y val="3.4271728028201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6B-440E-9D4B-A3E95487B9AF}"/>
                </c:ext>
              </c:extLst>
            </c:dLbl>
            <c:dLbl>
              <c:idx val="2"/>
              <c:layout>
                <c:manualLayout>
                  <c:x val="-3.5507248301488411E-3"/>
                  <c:y val="2.42797463763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E5-4033-B351-585E6F5AF852}"/>
                </c:ext>
              </c:extLst>
            </c:dLbl>
            <c:dLbl>
              <c:idx val="4"/>
              <c:layout>
                <c:manualLayout>
                  <c:x val="-0.10555555555555556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B-48F9-A280-3A0B2BCB0E99}"/>
                </c:ext>
              </c:extLst>
            </c:dLbl>
            <c:dLbl>
              <c:idx val="5"/>
              <c:layout>
                <c:manualLayout>
                  <c:x val="0"/>
                  <c:y val="-6.481481481481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B-48F9-A280-3A0B2BCB0E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BSC!$A$116:$A$121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BSC!$B$116:$B$121</c:f>
              <c:numCache>
                <c:formatCode>0.00%</c:formatCode>
                <c:ptCount val="6"/>
                <c:pt idx="0">
                  <c:v>0.79454832503295381</c:v>
                </c:pt>
                <c:pt idx="1">
                  <c:v>0.80372952539083486</c:v>
                </c:pt>
                <c:pt idx="2">
                  <c:v>0.82226939430241253</c:v>
                </c:pt>
                <c:pt idx="3">
                  <c:v>0.83011660128275544</c:v>
                </c:pt>
                <c:pt idx="4">
                  <c:v>0.8533160317131091</c:v>
                </c:pt>
                <c:pt idx="5">
                  <c:v>0.86031154934756837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B-48F9-A280-3A0B2BCB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49456"/>
        <c:axId val="778749872"/>
      </c:lineChart>
      <c:catAx>
        <c:axId val="7787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749872"/>
        <c:crosses val="autoZero"/>
        <c:auto val="1"/>
        <c:lblAlgn val="ctr"/>
        <c:lblOffset val="100"/>
        <c:noMultiLvlLbl val="0"/>
      </c:catAx>
      <c:valAx>
        <c:axId val="77874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749456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C00000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6080991992652"/>
          <c:y val="9.7964864096629273E-2"/>
          <c:w val="0.88157149453213912"/>
          <c:h val="0.80264257579616893"/>
        </c:manualLayout>
      </c:layout>
      <c:lineChart>
        <c:grouping val="standard"/>
        <c:varyColors val="0"/>
        <c:ser>
          <c:idx val="0"/>
          <c:order val="0"/>
          <c:tx>
            <c:strRef>
              <c:f>'OVERALL-UG'!$B$12</c:f>
              <c:strCache>
                <c:ptCount val="1"/>
                <c:pt idx="0">
                  <c:v>AVERAGE : UG - PAST 10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777777777777779E-2"/>
                  <c:y val="-4.2844901456726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8C-4464-932C-25E30BF30D5B}"/>
                </c:ext>
              </c:extLst>
            </c:dLbl>
            <c:dLbl>
              <c:idx val="1"/>
              <c:layout>
                <c:manualLayout>
                  <c:x val="-4.1666666666666664E-2"/>
                  <c:y val="5.569837189374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8C-4464-932C-25E30BF30D5B}"/>
                </c:ext>
              </c:extLst>
            </c:dLbl>
            <c:dLbl>
              <c:idx val="2"/>
              <c:layout>
                <c:manualLayout>
                  <c:x val="-8.3333333333333384E-2"/>
                  <c:y val="-5.1413881748072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8C-4464-932C-25E30BF30D5B}"/>
                </c:ext>
              </c:extLst>
            </c:dLbl>
            <c:dLbl>
              <c:idx val="3"/>
              <c:layout>
                <c:manualLayout>
                  <c:x val="-3.888888888888889E-2"/>
                  <c:y val="5.1413881748071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8C-4464-932C-25E30BF30D5B}"/>
                </c:ext>
              </c:extLst>
            </c:dLbl>
            <c:dLbl>
              <c:idx val="4"/>
              <c:layout>
                <c:manualLayout>
                  <c:x val="-0.1111111111111111"/>
                  <c:y val="-4.2844901456726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8C-4464-932C-25E30BF30D5B}"/>
                </c:ext>
              </c:extLst>
            </c:dLbl>
            <c:dLbl>
              <c:idx val="5"/>
              <c:layout>
                <c:manualLayout>
                  <c:x val="-8.3333333333332309E-3"/>
                  <c:y val="-4.712939160239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8C-4464-932C-25E30BF3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C00000"/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'OVERALL-UG'!$A$13:$A$18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</c:strCache>
            </c:strRef>
          </c:cat>
          <c:val>
            <c:numRef>
              <c:f>'OVERALL-UG'!$B$13:$B$18</c:f>
              <c:numCache>
                <c:formatCode>0.00%</c:formatCode>
                <c:ptCount val="6"/>
                <c:pt idx="0">
                  <c:v>0.79441302308805573</c:v>
                </c:pt>
                <c:pt idx="1">
                  <c:v>0.7848855084771329</c:v>
                </c:pt>
                <c:pt idx="2">
                  <c:v>0.83307682930234006</c:v>
                </c:pt>
                <c:pt idx="3">
                  <c:v>0.82766042867550738</c:v>
                </c:pt>
                <c:pt idx="4">
                  <c:v>0.85741832953247177</c:v>
                </c:pt>
                <c:pt idx="5">
                  <c:v>0.87337086459209945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C-4464-932C-25E30BF3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691264"/>
        <c:axId val="571694592"/>
      </c:lineChart>
      <c:catAx>
        <c:axId val="5716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94592"/>
        <c:crosses val="autoZero"/>
        <c:auto val="1"/>
        <c:lblAlgn val="ctr"/>
        <c:lblOffset val="100"/>
        <c:noMultiLvlLbl val="0"/>
      </c:catAx>
      <c:valAx>
        <c:axId val="57169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691264"/>
        <c:crosses val="autoZero"/>
        <c:crossBetween val="between"/>
      </c:valAx>
      <c:spPr>
        <a:pattFill prst="pct50">
          <a:fgClr>
            <a:schemeClr val="accent2">
              <a:lumMod val="40000"/>
              <a:lumOff val="60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91440</xdr:rowOff>
    </xdr:from>
    <xdr:to>
      <xdr:col>11</xdr:col>
      <xdr:colOff>228600</xdr:colOff>
      <xdr:row>52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4838CF-4A7D-4DDC-BFE7-FE7E1F066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16699</xdr:colOff>
      <xdr:row>41</xdr:row>
      <xdr:rowOff>98076</xdr:rowOff>
    </xdr:from>
    <xdr:ext cx="257699" cy="105900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AC7E99-8C93-4F21-A647-67C65BF6520F}"/>
            </a:ext>
          </a:extLst>
        </xdr:cNvPr>
        <xdr:cNvSpPr txBox="1"/>
      </xdr:nvSpPr>
      <xdr:spPr>
        <a:xfrm rot="16200000">
          <a:off x="3837525" y="18032350"/>
          <a:ext cx="1059008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xdr:txBody>
    </xdr:sp>
    <xdr:clientData/>
  </xdr:oneCellAnchor>
  <xdr:oneCellAnchor>
    <xdr:from>
      <xdr:col>6</xdr:col>
      <xdr:colOff>477981</xdr:colOff>
      <xdr:row>51</xdr:row>
      <xdr:rowOff>13267</xdr:rowOff>
    </xdr:from>
    <xdr:ext cx="876843" cy="2576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7295D8-46BB-4339-AF31-5F6AFDD8BFF1}"/>
            </a:ext>
          </a:extLst>
        </xdr:cNvPr>
        <xdr:cNvSpPr txBox="1"/>
      </xdr:nvSpPr>
      <xdr:spPr>
        <a:xfrm>
          <a:off x="7625541" y="19680487"/>
          <a:ext cx="876843" cy="25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xdr:txBody>
    </xdr:sp>
    <xdr:clientData/>
  </xdr:oneCellAnchor>
  <xdr:twoCellAnchor>
    <xdr:from>
      <xdr:col>2</xdr:col>
      <xdr:colOff>0</xdr:colOff>
      <xdr:row>56</xdr:row>
      <xdr:rowOff>133350</xdr:rowOff>
    </xdr:from>
    <xdr:to>
      <xdr:col>11</xdr:col>
      <xdr:colOff>274320</xdr:colOff>
      <xdr:row>81</xdr:row>
      <xdr:rowOff>106680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B30071-E542-49AD-B68D-AF554DE611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0.00266</cdr:x>
      <cdr:y>0.25153</cdr:y>
    </cdr:from>
    <cdr:to>
      <cdr:x>0.03385</cdr:x>
      <cdr:y>0.61422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B331B5-B379-4EF9-96F4-2C664E847B9A}"/>
            </a:ext>
          </a:extLst>
        </cdr:cNvPr>
        <cdr:cNvSpPr txBox="1"/>
      </cdr:nvSpPr>
      <cdr:spPr>
        <a:xfrm xmlns:a="http://schemas.openxmlformats.org/drawingml/2006/main" rot="16200000">
          <a:off x="-607685" y="1657897"/>
          <a:ext cx="1485899" cy="2311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0.40665</cdr:x>
      <cdr:y>0.9139</cdr:y>
    </cdr:from>
    <cdr:to>
      <cdr:x>0.62629</cdr:x>
      <cdr:y>0.97714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F6E05403-C678-4677-B5A4-F9F030135733}"/>
            </a:ext>
          </a:extLst>
        </cdr:cNvPr>
        <cdr:cNvSpPr txBox="1"/>
      </cdr:nvSpPr>
      <cdr:spPr>
        <a:xfrm xmlns:a="http://schemas.openxmlformats.org/drawingml/2006/main">
          <a:off x="3013269" y="3744167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0.01898</cdr:x>
      <cdr:y>0.35239</cdr:y>
    </cdr:from>
    <cdr:to>
      <cdr:x>0.04787</cdr:x>
      <cdr:y>0.68654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DB331B5-B379-4EF9-96F4-2C664E847B9A}"/>
            </a:ext>
          </a:extLst>
        </cdr:cNvPr>
        <cdr:cNvSpPr txBox="1"/>
      </cdr:nvSpPr>
      <cdr:spPr>
        <a:xfrm xmlns:a="http://schemas.openxmlformats.org/drawingml/2006/main" rot="16200000">
          <a:off x="-475502" y="2194407"/>
          <a:ext cx="1485899" cy="2311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0.43589</cdr:x>
      <cdr:y>0.92242</cdr:y>
    </cdr:from>
    <cdr:to>
      <cdr:x>0.63931</cdr:x>
      <cdr:y>0.98068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F6E05403-C678-4677-B5A4-F9F030135733}"/>
            </a:ext>
          </a:extLst>
        </cdr:cNvPr>
        <cdr:cNvSpPr txBox="1"/>
      </cdr:nvSpPr>
      <cdr:spPr>
        <a:xfrm xmlns:a="http://schemas.openxmlformats.org/drawingml/2006/main">
          <a:off x="3487576" y="4101841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10</xdr:row>
      <xdr:rowOff>182880</xdr:rowOff>
    </xdr:from>
    <xdr:to>
      <xdr:col>13</xdr:col>
      <xdr:colOff>579120</xdr:colOff>
      <xdr:row>33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8B213D-D955-4515-A0ED-5FAFBE47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266281</xdr:colOff>
      <xdr:row>12</xdr:row>
      <xdr:rowOff>459391</xdr:rowOff>
    </xdr:from>
    <xdr:ext cx="272703" cy="152509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7BF1D5-DC6E-4E8D-9DFF-592F1E76B892}"/>
            </a:ext>
          </a:extLst>
        </xdr:cNvPr>
        <xdr:cNvSpPr txBox="1"/>
      </xdr:nvSpPr>
      <xdr:spPr>
        <a:xfrm rot="16200000">
          <a:off x="2657604" y="6556748"/>
          <a:ext cx="1525097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xdr:txBody>
    </xdr:sp>
    <xdr:clientData/>
  </xdr:oneCellAnchor>
  <xdr:oneCellAnchor>
    <xdr:from>
      <xdr:col>6</xdr:col>
      <xdr:colOff>556260</xdr:colOff>
      <xdr:row>31</xdr:row>
      <xdr:rowOff>106680</xdr:rowOff>
    </xdr:from>
    <xdr:ext cx="939681" cy="27270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E295C8C-B11C-4E21-B851-B680481F529B}"/>
            </a:ext>
          </a:extLst>
        </xdr:cNvPr>
        <xdr:cNvSpPr txBox="1"/>
      </xdr:nvSpPr>
      <xdr:spPr>
        <a:xfrm>
          <a:off x="6591300" y="9502140"/>
          <a:ext cx="939681" cy="272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xdr:txBody>
    </xdr:sp>
    <xdr:clientData/>
  </xdr:oneCellAnchor>
  <xdr:twoCellAnchor>
    <xdr:from>
      <xdr:col>4</xdr:col>
      <xdr:colOff>472440</xdr:colOff>
      <xdr:row>45</xdr:row>
      <xdr:rowOff>148590</xdr:rowOff>
    </xdr:from>
    <xdr:to>
      <xdr:col>14</xdr:col>
      <xdr:colOff>480060</xdr:colOff>
      <xdr:row>68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D57215-1C54-4FF5-827C-E5737393C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0.01188</cdr:x>
      <cdr:y>0.32868</cdr:y>
    </cdr:from>
    <cdr:to>
      <cdr:x>0.05173</cdr:x>
      <cdr:y>0.70104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917BF1D5-DC6E-4E8D-9DFF-592F1E76B892}"/>
            </a:ext>
          </a:extLst>
        </cdr:cNvPr>
        <cdr:cNvSpPr txBox="1"/>
      </cdr:nvSpPr>
      <cdr:spPr>
        <a:xfrm xmlns:a="http://schemas.openxmlformats.org/drawingml/2006/main" rot="16200000">
          <a:off x="-544917" y="1972397"/>
          <a:ext cx="1525097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cdr:txBody>
    </cdr:sp>
  </cdr:relSizeAnchor>
  <cdr:relSizeAnchor xmlns:cdr="http://schemas.openxmlformats.org/drawingml/2006/chartDrawing">
    <cdr:from>
      <cdr:x>0.41722</cdr:x>
      <cdr:y>0.93727</cdr:y>
    </cdr:from>
    <cdr:to>
      <cdr:x>0.55455</cdr:x>
      <cdr:y>1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7E295C8C-B11C-4E21-B851-B680481F529B}"/>
            </a:ext>
          </a:extLst>
        </cdr:cNvPr>
        <cdr:cNvSpPr txBox="1"/>
      </cdr:nvSpPr>
      <cdr:spPr>
        <a:xfrm xmlns:a="http://schemas.openxmlformats.org/drawingml/2006/main">
          <a:off x="2854960" y="4074507"/>
          <a:ext cx="939681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1226820</xdr:colOff>
      <xdr:row>272</xdr:row>
      <xdr:rowOff>167640</xdr:rowOff>
    </xdr:from>
    <xdr:to>
      <xdr:col>6</xdr:col>
      <xdr:colOff>792480</xdr:colOff>
      <xdr:row>298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D4026D-D516-467D-86F3-8A6E3A36B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1173480</xdr:colOff>
      <xdr:row>179</xdr:row>
      <xdr:rowOff>0</xdr:rowOff>
    </xdr:from>
    <xdr:to>
      <xdr:col>6</xdr:col>
      <xdr:colOff>114300</xdr:colOff>
      <xdr:row>199</xdr:row>
      <xdr:rowOff>80010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70B54B9-36A0-4D2E-B05C-F208A3C05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1196340</xdr:colOff>
      <xdr:row>201</xdr:row>
      <xdr:rowOff>45720</xdr:rowOff>
    </xdr:from>
    <xdr:to>
      <xdr:col>6</xdr:col>
      <xdr:colOff>182880</xdr:colOff>
      <xdr:row>221</xdr:row>
      <xdr:rowOff>129540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4CB8434-2C2E-4DD8-8460-38509B408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1234440</xdr:colOff>
      <xdr:row>223</xdr:row>
      <xdr:rowOff>144780</xdr:rowOff>
    </xdr:from>
    <xdr:to>
      <xdr:col>6</xdr:col>
      <xdr:colOff>198120</xdr:colOff>
      <xdr:row>246</xdr:row>
      <xdr:rowOff>83820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D56B30B-18FF-4EB4-8637-6395090DA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1402082</xdr:colOff>
      <xdr:row>232</xdr:row>
      <xdr:rowOff>91442</xdr:rowOff>
    </xdr:from>
    <xdr:to>
      <xdr:col>0</xdr:col>
      <xdr:colOff>1692702</xdr:colOff>
      <xdr:row>241</xdr:row>
      <xdr:rowOff>64253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5695B533-2E4F-417E-964E-D7558F5E9857}"/>
            </a:ext>
          </a:extLst>
        </xdr:cNvPr>
        <xdr:cNvSpPr txBox="1"/>
      </xdr:nvSpPr>
      <xdr:spPr>
        <a:xfrm rot="16200000">
          <a:off x="738026" y="113523878"/>
          <a:ext cx="1618731" cy="290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xdr:txBody>
    </xdr:sp>
    <xdr:clientData/>
  </xdr:twoCellAnchor>
  <xdr:twoCellAnchor>
    <xdr:from>
      <xdr:col>0</xdr:col>
      <xdr:colOff>1181100</xdr:colOff>
      <xdr:row>248</xdr:row>
      <xdr:rowOff>121920</xdr:rowOff>
    </xdr:from>
    <xdr:to>
      <xdr:col>6</xdr:col>
      <xdr:colOff>281940</xdr:colOff>
      <xdr:row>270</xdr:row>
      <xdr:rowOff>22860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ECE34DE-6309-4E4B-B178-01260FE84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0.00951</cdr:x>
      <cdr:y>0.33608</cdr:y>
    </cdr:from>
    <cdr:to>
      <cdr:x>0.04705</cdr:x>
      <cdr:y>0.68663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6029224-BD7B-4822-9362-DA117C0E03D8}"/>
            </a:ext>
          </a:extLst>
        </cdr:cNvPr>
        <cdr:cNvSpPr txBox="1"/>
      </cdr:nvSpPr>
      <cdr:spPr>
        <a:xfrm xmlns:a="http://schemas.openxmlformats.org/drawingml/2006/main" rot="16200000">
          <a:off x="-590395" y="2215998"/>
          <a:ext cx="1618731" cy="2906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cdr:txBody>
    </cdr:sp>
  </cdr:relSizeAnchor>
  <cdr:relSizeAnchor xmlns:cdr="http://schemas.openxmlformats.org/drawingml/2006/chartDrawing">
    <cdr:from>
      <cdr:x>0.46719</cdr:x>
      <cdr:y>0.91859</cdr:y>
    </cdr:from>
    <cdr:to>
      <cdr:x>0.59654</cdr:x>
      <cdr:y>0.97765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21A3E864-A3EC-4B3B-BB21-636D5C77CA38}"/>
            </a:ext>
          </a:extLst>
        </cdr:cNvPr>
        <cdr:cNvSpPr txBox="1"/>
      </cdr:nvSpPr>
      <cdr:spPr>
        <a:xfrm xmlns:a="http://schemas.openxmlformats.org/drawingml/2006/main">
          <a:off x="3616960" y="4241800"/>
          <a:ext cx="1001420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0.01451</cdr:x>
      <cdr:y>0.20116</cdr:y>
    </cdr:from>
    <cdr:to>
      <cdr:x>0.0582</cdr:x>
      <cdr:y>0.63425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1DE61047-7808-498B-9177-CF461F39A7DC}"/>
            </a:ext>
          </a:extLst>
        </cdr:cNvPr>
        <cdr:cNvSpPr txBox="1"/>
      </cdr:nvSpPr>
      <cdr:spPr>
        <a:xfrm xmlns:a="http://schemas.openxmlformats.org/drawingml/2006/main" rot="16200000">
          <a:off x="-567535" y="1415898"/>
          <a:ext cx="1618731" cy="2906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cdr:txBody>
    </cdr:sp>
  </cdr:relSizeAnchor>
  <cdr:relSizeAnchor xmlns:cdr="http://schemas.openxmlformats.org/drawingml/2006/chartDrawing">
    <cdr:from>
      <cdr:x>0.46926</cdr:x>
      <cdr:y>0.92704</cdr:y>
    </cdr:from>
    <cdr:to>
      <cdr:x>0.6198</cdr:x>
      <cdr:y>1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3A8A756E-581C-4B3F-8A01-93DA5C808939}"/>
            </a:ext>
          </a:extLst>
        </cdr:cNvPr>
        <cdr:cNvSpPr txBox="1"/>
      </cdr:nvSpPr>
      <cdr:spPr>
        <a:xfrm xmlns:a="http://schemas.openxmlformats.org/drawingml/2006/main">
          <a:off x="3121660" y="3464907"/>
          <a:ext cx="1001420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0.47305</cdr:x>
      <cdr:y>0.88527</cdr:y>
    </cdr:from>
    <cdr:to>
      <cdr:x>0.61286</cdr:x>
      <cdr:y>0.95816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7CF05ADB-F6ED-4A3A-80AF-F718CE3A9622}"/>
            </a:ext>
          </a:extLst>
        </cdr:cNvPr>
        <cdr:cNvSpPr txBox="1"/>
      </cdr:nvSpPr>
      <cdr:spPr>
        <a:xfrm xmlns:a="http://schemas.openxmlformats.org/drawingml/2006/main">
          <a:off x="3388360" y="3312160"/>
          <a:ext cx="1001420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  <cdr:relSizeAnchor xmlns:cdr="http://schemas.openxmlformats.org/drawingml/2006/chartDrawing">
    <cdr:from>
      <cdr:x>0.00603</cdr:x>
      <cdr:y>0.27631</cdr:y>
    </cdr:from>
    <cdr:to>
      <cdr:x>0.0466</cdr:x>
      <cdr:y>0.70896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EBFE614-7C13-4D6A-8CF8-482818323C87}"/>
            </a:ext>
          </a:extLst>
        </cdr:cNvPr>
        <cdr:cNvSpPr txBox="1"/>
      </cdr:nvSpPr>
      <cdr:spPr>
        <a:xfrm xmlns:a="http://schemas.openxmlformats.org/drawingml/2006/main" rot="16200000">
          <a:off x="-620875" y="1697838"/>
          <a:ext cx="1618731" cy="2906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0.49271</cdr:x>
      <cdr:y>0.9038</cdr:y>
    </cdr:from>
    <cdr:to>
      <cdr:x>0.63296</cdr:x>
      <cdr:y>0.96959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68EA5486-DAA0-457A-80AE-9167AC7E176A}"/>
            </a:ext>
          </a:extLst>
        </cdr:cNvPr>
        <cdr:cNvSpPr txBox="1"/>
      </cdr:nvSpPr>
      <cdr:spPr>
        <a:xfrm xmlns:a="http://schemas.openxmlformats.org/drawingml/2006/main">
          <a:off x="3517900" y="3746500"/>
          <a:ext cx="1001420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0.46562</cdr:x>
      <cdr:y>0.91003</cdr:y>
    </cdr:from>
    <cdr:to>
      <cdr:x>0.60323</cdr:x>
      <cdr:y>0.97952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76504D9D-9015-4574-870D-DDFDEFB40E4B}"/>
            </a:ext>
          </a:extLst>
        </cdr:cNvPr>
        <cdr:cNvSpPr txBox="1"/>
      </cdr:nvSpPr>
      <cdr:spPr>
        <a:xfrm xmlns:a="http://schemas.openxmlformats.org/drawingml/2006/main">
          <a:off x="3388360" y="3571240"/>
          <a:ext cx="1001420" cy="27270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  <cdr:relSizeAnchor xmlns:cdr="http://schemas.openxmlformats.org/drawingml/2006/chartDrawing">
    <cdr:from>
      <cdr:x>0.00175</cdr:x>
      <cdr:y>0.25372</cdr:y>
    </cdr:from>
    <cdr:to>
      <cdr:x>0.04168</cdr:x>
      <cdr:y>0.66621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5695B533-2E4F-417E-964E-D7558F5E9857}"/>
            </a:ext>
          </a:extLst>
        </cdr:cNvPr>
        <cdr:cNvSpPr txBox="1"/>
      </cdr:nvSpPr>
      <cdr:spPr>
        <a:xfrm xmlns:a="http://schemas.openxmlformats.org/drawingml/2006/main" rot="16200000">
          <a:off x="-651355" y="1659738"/>
          <a:ext cx="1618731" cy="2906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200" b="1">
              <a:solidFill>
                <a:srgbClr val="7030A0"/>
              </a:solidFill>
              <a:latin typeface="Cambria" panose="02040503050406030204" pitchFamily="18" charset="0"/>
              <a:ea typeface="Cambria" panose="02040503050406030204" pitchFamily="18" charset="0"/>
            </a:rPr>
            <a:t>PASS PERCENTAGE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0.45658</cdr:x>
      <cdr:y>0.90606</cdr:y>
    </cdr:from>
    <cdr:to>
      <cdr:x>0.63637</cdr:x>
      <cdr:y>1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FA7295D8-46BB-4339-AF31-5F6AFDD8BFF1}"/>
            </a:ext>
          </a:extLst>
        </cdr:cNvPr>
        <cdr:cNvSpPr txBox="1"/>
      </cdr:nvSpPr>
      <cdr:spPr>
        <a:xfrm xmlns:a="http://schemas.openxmlformats.org/drawingml/2006/main">
          <a:off x="3364293" y="3593620"/>
          <a:ext cx="1324857" cy="37259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  <cdr:relSizeAnchor xmlns:cdr="http://schemas.openxmlformats.org/drawingml/2006/chartDrawing">
    <cdr:from>
      <cdr:x>0.03695</cdr:x>
      <cdr:y>0.248</cdr:y>
    </cdr:from>
    <cdr:to>
      <cdr:x>0.06987</cdr:x>
      <cdr:y>0.63404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8AC7E99-8C93-4F21-A647-67C65BF6520F}"/>
            </a:ext>
          </a:extLst>
        </cdr:cNvPr>
        <cdr:cNvSpPr txBox="1"/>
      </cdr:nvSpPr>
      <cdr:spPr>
        <a:xfrm xmlns:a="http://schemas.openxmlformats.org/drawingml/2006/main" rot="16200000">
          <a:off x="-393862" y="1855596"/>
          <a:ext cx="1754679" cy="2979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35</xdr:row>
      <xdr:rowOff>57150</xdr:rowOff>
    </xdr:from>
    <xdr:to>
      <xdr:col>12</xdr:col>
      <xdr:colOff>76200</xdr:colOff>
      <xdr:row>53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298FCE-6CDC-4762-9EB7-6AB94A037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58</xdr:row>
      <xdr:rowOff>60960</xdr:rowOff>
    </xdr:from>
    <xdr:to>
      <xdr:col>12</xdr:col>
      <xdr:colOff>281940</xdr:colOff>
      <xdr:row>80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4B0CF1-6B97-4AAB-ADEA-A1C9737396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0.01242</cdr:x>
      <cdr:y>0.16991</cdr:y>
    </cdr:from>
    <cdr:to>
      <cdr:x>0.05407</cdr:x>
      <cdr:y>0.59674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A1EB332-77F2-46FD-B355-C503CCB483A4}"/>
            </a:ext>
          </a:extLst>
        </cdr:cNvPr>
        <cdr:cNvSpPr txBox="1"/>
      </cdr:nvSpPr>
      <cdr:spPr>
        <a:xfrm xmlns:a="http://schemas.openxmlformats.org/drawingml/2006/main" rot="16200000">
          <a:off x="-639454" y="1426854"/>
          <a:ext cx="1754679" cy="2979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0.43841</cdr:x>
      <cdr:y>0.93698</cdr:y>
    </cdr:from>
    <cdr:to>
      <cdr:x>0.66588</cdr:x>
      <cdr:y>1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0A3D4CE4-3530-4A6C-A81D-2FAB6BF21A71}"/>
            </a:ext>
          </a:extLst>
        </cdr:cNvPr>
        <cdr:cNvSpPr txBox="1"/>
      </cdr:nvSpPr>
      <cdr:spPr>
        <a:xfrm xmlns:a="http://schemas.openxmlformats.org/drawingml/2006/main">
          <a:off x="3136900" y="3851910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0.00876</cdr:x>
      <cdr:y>0.1919</cdr:y>
    </cdr:from>
    <cdr:to>
      <cdr:x>0.0483</cdr:x>
      <cdr:y>0.62232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17BE04C-3B64-4559-AF54-A34D3A0F80B7}"/>
            </a:ext>
          </a:extLst>
        </cdr:cNvPr>
        <cdr:cNvSpPr txBox="1"/>
      </cdr:nvSpPr>
      <cdr:spPr>
        <a:xfrm xmlns:a="http://schemas.openxmlformats.org/drawingml/2006/main" rot="16200000">
          <a:off x="-662314" y="1510674"/>
          <a:ext cx="1754679" cy="2979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0.44456</cdr:x>
      <cdr:y>0.90779</cdr:y>
    </cdr:from>
    <cdr:to>
      <cdr:x>0.66052</cdr:x>
      <cdr:y>0.97134</cdr:y>
    </cdr:to>
    <cdr:sp macro="" textlink="">
      <cdr:nvSpPr>
        <cdr:cNvPr id="3" name="TextBox 3">
          <a:extLst xmlns:a="http://schemas.openxmlformats.org/drawingml/2006/main">
            <a:ext uri="{FF2B5EF4-FFF2-40B4-BE49-F238E27FC236}">
              <a16:creationId xmlns:a16="http://schemas.microsoft.com/office/drawing/2014/main" id="{389D43AD-AA13-428C-8BDF-1423F0A8F46E}"/>
            </a:ext>
          </a:extLst>
        </cdr:cNvPr>
        <cdr:cNvSpPr txBox="1"/>
      </cdr:nvSpPr>
      <cdr:spPr>
        <a:xfrm xmlns:a="http://schemas.openxmlformats.org/drawingml/2006/main">
          <a:off x="3350260" y="3700780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46</xdr:row>
      <xdr:rowOff>114300</xdr:rowOff>
    </xdr:from>
    <xdr:to>
      <xdr:col>11</xdr:col>
      <xdr:colOff>495300</xdr:colOff>
      <xdr:row>73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1D1DE2-6185-4AFE-97A8-33502E2C1E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45726</xdr:colOff>
      <xdr:row>75</xdr:row>
      <xdr:rowOff>3810</xdr:rowOff>
    </xdr:from>
    <xdr:to>
      <xdr:col>10</xdr:col>
      <xdr:colOff>960120</xdr:colOff>
      <xdr:row>101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D70C68-48B4-4C44-B8A9-C3AF05F102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0.01308</cdr:x>
      <cdr:y>0.26298</cdr:y>
    </cdr:from>
    <cdr:to>
      <cdr:x>0.04797</cdr:x>
      <cdr:y>0.59817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448BF6-5C3D-4201-8982-EA43385B9D75}"/>
            </a:ext>
          </a:extLst>
        </cdr:cNvPr>
        <cdr:cNvSpPr txBox="1"/>
      </cdr:nvSpPr>
      <cdr:spPr>
        <a:xfrm xmlns:a="http://schemas.openxmlformats.org/drawingml/2006/main" rot="16200000">
          <a:off x="-616594" y="2105034"/>
          <a:ext cx="1754679" cy="29797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  <cdr:relSizeAnchor xmlns:cdr="http://schemas.openxmlformats.org/drawingml/2006/chartDrawing">
    <cdr:from>
      <cdr:x>0.40737</cdr:x>
      <cdr:y>0.93984</cdr:y>
    </cdr:from>
    <cdr:to>
      <cdr:x>0.59791</cdr:x>
      <cdr:y>0.98933</cdr:y>
    </cdr:to>
    <cdr:sp macro="" textlink="">
      <cdr:nvSpPr>
        <cdr:cNvPr id="5" name="TextBox 3">
          <a:extLst xmlns:a="http://schemas.openxmlformats.org/drawingml/2006/main">
            <a:ext uri="{FF2B5EF4-FFF2-40B4-BE49-F238E27FC236}">
              <a16:creationId xmlns:a16="http://schemas.microsoft.com/office/drawing/2014/main" id="{38BE3EC4-7420-43C6-ABCF-28DAD919A704}"/>
            </a:ext>
          </a:extLst>
        </cdr:cNvPr>
        <cdr:cNvSpPr txBox="1"/>
      </cdr:nvSpPr>
      <cdr:spPr>
        <a:xfrm xmlns:a="http://schemas.openxmlformats.org/drawingml/2006/main">
          <a:off x="3479800" y="4919980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0.40363</cdr:x>
      <cdr:y>0.93645</cdr:y>
    </cdr:from>
    <cdr:to>
      <cdr:x>0.58525</cdr:x>
      <cdr:y>0.98936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BB76070F-6EE1-4605-A94A-93E8B10AA5BE}"/>
            </a:ext>
          </a:extLst>
        </cdr:cNvPr>
        <cdr:cNvSpPr txBox="1"/>
      </cdr:nvSpPr>
      <cdr:spPr>
        <a:xfrm xmlns:a="http://schemas.openxmlformats.org/drawingml/2006/main">
          <a:off x="3616960" y="4584700"/>
          <a:ext cx="1627560" cy="2590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SEMESTER</a:t>
          </a:r>
        </a:p>
      </cdr:txBody>
    </cdr:sp>
  </cdr:relSizeAnchor>
  <cdr:relSizeAnchor xmlns:cdr="http://schemas.openxmlformats.org/drawingml/2006/chartDrawing">
    <cdr:from>
      <cdr:x>0.00907</cdr:x>
      <cdr:y>0.23891</cdr:y>
    </cdr:from>
    <cdr:to>
      <cdr:x>0.03486</cdr:x>
      <cdr:y>0.54241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D56BDD75-0776-495B-9955-D8F44D0FE312}"/>
            </a:ext>
          </a:extLst>
        </cdr:cNvPr>
        <cdr:cNvSpPr txBox="1"/>
      </cdr:nvSpPr>
      <cdr:spPr>
        <a:xfrm xmlns:a="http://schemas.openxmlformats.org/drawingml/2006/main" rot="16200000">
          <a:off x="-546103" y="1797052"/>
          <a:ext cx="1485899" cy="23113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IN" sz="1100" b="1">
              <a:solidFill>
                <a:srgbClr val="002060"/>
              </a:solidFill>
              <a:latin typeface="Cambria" panose="02040503050406030204" pitchFamily="18" charset="0"/>
              <a:ea typeface="Cambria" panose="02040503050406030204" pitchFamily="18" charset="0"/>
            </a:rPr>
            <a:t>PERCENTAGE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513183</xdr:colOff>
      <xdr:row>98</xdr:row>
      <xdr:rowOff>62981</xdr:rowOff>
    </xdr:from>
    <xdr:to>
      <xdr:col>10</xdr:col>
      <xdr:colOff>901960</xdr:colOff>
      <xdr:row>120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3359D2-B075-4222-99E5-156956E83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645368</xdr:colOff>
      <xdr:row>122</xdr:row>
      <xdr:rowOff>24104</xdr:rowOff>
    </xdr:from>
    <xdr:to>
      <xdr:col>10</xdr:col>
      <xdr:colOff>552062</xdr:colOff>
      <xdr:row>145</xdr:row>
      <xdr:rowOff>178837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B63907-8B0E-435E-967A-E90BB378B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0329-4228-4B78-BDA6-6C472CC899CF}">
  <dimension ref="A1:M5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2" sqref="C52"/>
    </sheetView>
  </sheetViews>
  <sheetFormatPr defaultRowHeight="14.4" x14ac:dyDescent="0.3"/>
  <cols>
    <col min="1" max="1" width="33.109375" customWidth="1"/>
    <col min="2" max="11" width="14.21875" customWidth="1"/>
    <col min="12" max="12" width="10.6640625" customWidth="1"/>
    <col min="13" max="13" width="17.33203125" customWidth="1"/>
  </cols>
  <sheetData>
    <row r="1" spans="1:13" ht="24.6" customHeight="1" x14ac:dyDescent="0.3">
      <c r="A1" s="11" t="s">
        <v>37</v>
      </c>
    </row>
    <row r="2" spans="1:13" s="10" customFormat="1" ht="36.6" customHeight="1" x14ac:dyDescent="0.3">
      <c r="A2" s="11" t="s">
        <v>2</v>
      </c>
      <c r="B2" s="11" t="s">
        <v>3</v>
      </c>
      <c r="C2" s="11" t="s">
        <v>240</v>
      </c>
      <c r="D2" s="11" t="s">
        <v>241</v>
      </c>
      <c r="E2" s="11" t="s">
        <v>242</v>
      </c>
      <c r="F2" s="11" t="s">
        <v>239</v>
      </c>
      <c r="G2" s="11" t="s">
        <v>57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58</v>
      </c>
      <c r="M2" s="39" t="s">
        <v>120</v>
      </c>
    </row>
    <row r="3" spans="1:13" s="10" customFormat="1" ht="36.6" customHeight="1" x14ac:dyDescent="0.3">
      <c r="A3" s="12" t="s">
        <v>0</v>
      </c>
      <c r="B3" s="15" t="s">
        <v>8</v>
      </c>
      <c r="C3" s="16">
        <v>0.90397350993377479</v>
      </c>
      <c r="D3" s="16">
        <v>0.88985507246376816</v>
      </c>
      <c r="E3" s="16">
        <v>0.88860759493670882</v>
      </c>
      <c r="F3" s="16">
        <v>0.79093198992443325</v>
      </c>
      <c r="G3" s="16">
        <v>0.77056277056277056</v>
      </c>
      <c r="H3" s="16">
        <v>0.91101694915254239</v>
      </c>
      <c r="I3" s="16">
        <v>0.75698924731182793</v>
      </c>
      <c r="J3" s="16">
        <v>0.85148514851485146</v>
      </c>
      <c r="K3" s="16">
        <v>0.72685185185185186</v>
      </c>
      <c r="L3" s="42">
        <f>AVERAGE(C3:K3)</f>
        <v>0.83225268162805888</v>
      </c>
    </row>
    <row r="4" spans="1:13" s="10" customFormat="1" ht="36.6" customHeight="1" x14ac:dyDescent="0.3">
      <c r="A4" s="12" t="s">
        <v>1</v>
      </c>
      <c r="B4" s="15" t="s">
        <v>8</v>
      </c>
      <c r="C4" s="16">
        <v>0.8971631205673759</v>
      </c>
      <c r="D4" s="16">
        <v>0.93604651162790697</v>
      </c>
      <c r="E4" s="16">
        <v>0.89312977099236646</v>
      </c>
      <c r="F4" s="16">
        <v>0.83627204030226698</v>
      </c>
      <c r="G4" s="16">
        <v>0.65874730021598271</v>
      </c>
      <c r="H4" s="16">
        <v>0.84893617021276591</v>
      </c>
      <c r="I4" s="16">
        <v>0.72629310344827591</v>
      </c>
      <c r="J4" s="16">
        <v>0.83209876543209882</v>
      </c>
      <c r="K4" s="16">
        <v>0.94199535962877035</v>
      </c>
      <c r="L4" s="42">
        <f t="shared" ref="L4:L31" si="0">AVERAGE(C4:K4)</f>
        <v>0.84118690471420121</v>
      </c>
    </row>
    <row r="5" spans="1:13" s="10" customFormat="1" ht="36.6" customHeight="1" x14ac:dyDescent="0.3">
      <c r="A5" s="12" t="s">
        <v>252</v>
      </c>
      <c r="B5" s="15" t="s">
        <v>8</v>
      </c>
      <c r="C5" s="16">
        <v>0.9701986754966887</v>
      </c>
      <c r="D5" s="16">
        <v>0.81686046511627908</v>
      </c>
      <c r="E5" s="16">
        <v>0.93924050632911393</v>
      </c>
      <c r="F5" s="16">
        <v>0.88664987405541562</v>
      </c>
      <c r="G5" s="16">
        <v>0.80561555075593949</v>
      </c>
      <c r="H5" s="16">
        <v>0.88160676532769555</v>
      </c>
      <c r="I5" s="16">
        <v>0.83261802575107291</v>
      </c>
      <c r="J5" s="16">
        <v>0.88861386138613863</v>
      </c>
      <c r="K5" s="16">
        <v>0.65819861431870674</v>
      </c>
      <c r="L5" s="42">
        <f t="shared" si="0"/>
        <v>0.85328914872633888</v>
      </c>
    </row>
    <row r="6" spans="1:13" s="10" customFormat="1" ht="79.95" customHeight="1" x14ac:dyDescent="0.3">
      <c r="A6" s="12" t="s">
        <v>235</v>
      </c>
      <c r="B6" s="15" t="s">
        <v>8</v>
      </c>
      <c r="C6" s="16">
        <v>0.97670000000000001</v>
      </c>
      <c r="D6" s="16">
        <v>0.90988372093023251</v>
      </c>
      <c r="E6" s="16">
        <v>0.8177215189873418</v>
      </c>
      <c r="F6" s="16">
        <v>0.80100755667506296</v>
      </c>
      <c r="G6" s="16">
        <v>0.78222222222222226</v>
      </c>
      <c r="H6" s="16">
        <v>0.83086680761099363</v>
      </c>
      <c r="I6" s="16">
        <v>0.8928571428571429</v>
      </c>
      <c r="J6" s="16">
        <f>321/417</f>
        <v>0.76978417266187049</v>
      </c>
      <c r="K6" s="16">
        <v>0.77570093457943923</v>
      </c>
      <c r="L6" s="42">
        <f t="shared" si="0"/>
        <v>0.83963823072492283</v>
      </c>
      <c r="M6" s="46">
        <f>AVERAGE(L3:L6)</f>
        <v>0.84159174144838045</v>
      </c>
    </row>
    <row r="7" spans="1:13" s="10" customFormat="1" ht="36.6" customHeight="1" x14ac:dyDescent="0.3">
      <c r="A7" s="9" t="s">
        <v>20</v>
      </c>
      <c r="B7" s="17" t="s">
        <v>24</v>
      </c>
      <c r="C7" s="18">
        <v>0.96219931271477666</v>
      </c>
      <c r="D7" s="18">
        <v>0.875</v>
      </c>
      <c r="E7" s="18">
        <v>0.92620865139949105</v>
      </c>
      <c r="F7" s="18">
        <v>0.95090439276485783</v>
      </c>
      <c r="G7" s="18">
        <v>0.8819599109131403</v>
      </c>
      <c r="H7" s="18">
        <v>0.89130434782608692</v>
      </c>
      <c r="I7" s="18">
        <v>0.74620390455531449</v>
      </c>
      <c r="J7" s="18">
        <v>0.86732186732186733</v>
      </c>
      <c r="K7" s="17"/>
      <c r="L7" s="43">
        <f t="shared" si="0"/>
        <v>0.8876377984369419</v>
      </c>
    </row>
    <row r="8" spans="1:13" s="10" customFormat="1" ht="36.6" customHeight="1" x14ac:dyDescent="0.3">
      <c r="A8" s="9" t="s">
        <v>21</v>
      </c>
      <c r="B8" s="17" t="s">
        <v>24</v>
      </c>
      <c r="C8" s="71"/>
      <c r="D8" s="71"/>
      <c r="E8" s="71"/>
      <c r="F8" s="18">
        <v>0.94559585492227982</v>
      </c>
      <c r="G8" s="18">
        <v>0.91592920353982299</v>
      </c>
      <c r="H8" s="18">
        <v>0.88695652173913042</v>
      </c>
      <c r="I8" s="18">
        <v>0.82646420824295008</v>
      </c>
      <c r="J8" s="18">
        <v>0.87223587223587229</v>
      </c>
      <c r="K8" s="17"/>
      <c r="L8" s="43">
        <f t="shared" si="0"/>
        <v>0.88943633213601103</v>
      </c>
    </row>
    <row r="9" spans="1:13" s="10" customFormat="1" ht="36.6" customHeight="1" x14ac:dyDescent="0.3">
      <c r="A9" s="9" t="s">
        <v>22</v>
      </c>
      <c r="B9" s="17" t="s">
        <v>24</v>
      </c>
      <c r="C9" s="18">
        <v>0.95729537366548045</v>
      </c>
      <c r="D9" s="18">
        <v>0.97378277153558057</v>
      </c>
      <c r="E9" s="18">
        <v>0.93215339233038352</v>
      </c>
      <c r="F9" s="18">
        <v>0.95854922279792742</v>
      </c>
      <c r="G9" s="18">
        <v>0.88666666666666671</v>
      </c>
      <c r="H9" s="18">
        <v>0.93695652173913047</v>
      </c>
      <c r="I9" s="18">
        <v>0.89587852494577003</v>
      </c>
      <c r="J9" s="18">
        <v>0.88452088452088451</v>
      </c>
      <c r="K9" s="17"/>
      <c r="L9" s="43">
        <f t="shared" si="0"/>
        <v>0.92822541977522788</v>
      </c>
    </row>
    <row r="10" spans="1:13" s="10" customFormat="1" ht="36.6" customHeight="1" x14ac:dyDescent="0.3">
      <c r="A10" s="9" t="s">
        <v>23</v>
      </c>
      <c r="B10" s="17" t="s">
        <v>24</v>
      </c>
      <c r="C10" s="18">
        <v>0.95890410958904104</v>
      </c>
      <c r="D10" s="18">
        <v>0.875</v>
      </c>
      <c r="E10" s="18">
        <v>0.91603053435114501</v>
      </c>
      <c r="F10" s="18">
        <v>0.92487046632124348</v>
      </c>
      <c r="G10" s="18">
        <v>0.82407407407407407</v>
      </c>
      <c r="H10" s="18">
        <v>0.89106753812636164</v>
      </c>
      <c r="I10" s="18">
        <v>0.79609544468546634</v>
      </c>
      <c r="J10" s="18">
        <v>0.85257985257985258</v>
      </c>
      <c r="K10" s="17"/>
      <c r="L10" s="43">
        <f t="shared" si="0"/>
        <v>0.87982775246589806</v>
      </c>
      <c r="M10" s="46">
        <f>AVERAGE(L7:L10)</f>
        <v>0.89628182570351977</v>
      </c>
    </row>
    <row r="11" spans="1:13" s="10" customFormat="1" ht="36.6" customHeight="1" x14ac:dyDescent="0.3">
      <c r="A11" s="13" t="s">
        <v>9</v>
      </c>
      <c r="B11" s="19" t="s">
        <v>18</v>
      </c>
      <c r="C11" s="20">
        <v>0.91134751773049649</v>
      </c>
      <c r="D11" s="20">
        <v>0.97378277153558057</v>
      </c>
      <c r="E11" s="20">
        <v>0.89940828402366868</v>
      </c>
      <c r="F11" s="20">
        <v>0.94694960212201595</v>
      </c>
      <c r="G11" s="20">
        <v>0.89516129032258063</v>
      </c>
      <c r="H11" s="20">
        <v>0.65287356321839085</v>
      </c>
      <c r="I11" s="20">
        <v>0.86041189931350115</v>
      </c>
      <c r="J11" s="20">
        <v>0.77314814814814814</v>
      </c>
      <c r="K11" s="20">
        <v>0.89408866995073888</v>
      </c>
      <c r="L11" s="44">
        <f t="shared" si="0"/>
        <v>0.86746352737390231</v>
      </c>
    </row>
    <row r="12" spans="1:13" s="10" customFormat="1" ht="36.6" customHeight="1" x14ac:dyDescent="0.3">
      <c r="A12" s="13" t="s">
        <v>10</v>
      </c>
      <c r="B12" s="19" t="s">
        <v>18</v>
      </c>
      <c r="C12" s="20">
        <v>0.95333333333333337</v>
      </c>
      <c r="D12" s="20">
        <v>0.94160583941605835</v>
      </c>
      <c r="E12" s="20">
        <v>0.84070796460176989</v>
      </c>
      <c r="F12" s="20">
        <v>0.92819148936170215</v>
      </c>
      <c r="G12" s="20">
        <v>0.82037533512064342</v>
      </c>
      <c r="H12" s="20">
        <v>0.85517241379310349</v>
      </c>
      <c r="I12" s="20">
        <v>0.97477064220183485</v>
      </c>
      <c r="J12" s="20">
        <v>0.82790697674418601</v>
      </c>
      <c r="K12" s="20">
        <v>0.8719211822660099</v>
      </c>
      <c r="L12" s="44">
        <f t="shared" si="0"/>
        <v>0.89044279742651589</v>
      </c>
    </row>
    <row r="13" spans="1:13" s="10" customFormat="1" ht="36.6" customHeight="1" x14ac:dyDescent="0.3">
      <c r="A13" s="13" t="s">
        <v>11</v>
      </c>
      <c r="B13" s="19" t="s">
        <v>18</v>
      </c>
      <c r="C13" s="72"/>
      <c r="D13" s="72"/>
      <c r="E13" s="72"/>
      <c r="F13" s="20">
        <v>0.8936170212765957</v>
      </c>
      <c r="G13" s="20">
        <v>0.84718498659517427</v>
      </c>
      <c r="H13" s="20">
        <v>0.82949308755760365</v>
      </c>
      <c r="I13" s="20">
        <v>0.93087557603686633</v>
      </c>
      <c r="J13" s="20">
        <v>0.87238979118329463</v>
      </c>
      <c r="K13" s="20">
        <v>0.91379310344827591</v>
      </c>
      <c r="L13" s="44">
        <f t="shared" si="0"/>
        <v>0.8812255943496351</v>
      </c>
    </row>
    <row r="14" spans="1:13" s="10" customFormat="1" ht="36.6" customHeight="1" x14ac:dyDescent="0.3">
      <c r="A14" s="13" t="s">
        <v>12</v>
      </c>
      <c r="B14" s="19" t="s">
        <v>18</v>
      </c>
      <c r="C14" s="72"/>
      <c r="D14" s="72"/>
      <c r="E14" s="20">
        <v>0.97050147492625372</v>
      </c>
      <c r="F14" s="20">
        <v>0.93085106382978722</v>
      </c>
      <c r="G14" s="20">
        <v>0.90616621983914214</v>
      </c>
      <c r="H14" s="20">
        <v>0.87126436781609196</v>
      </c>
      <c r="I14" s="20">
        <v>0.91034482758620694</v>
      </c>
      <c r="J14" s="20">
        <v>0.89767441860465114</v>
      </c>
      <c r="K14" s="20">
        <v>0.89408866995073888</v>
      </c>
      <c r="L14" s="44">
        <f t="shared" si="0"/>
        <v>0.91155586322183879</v>
      </c>
      <c r="M14" s="46">
        <f>AVERAGE(L11:L14)</f>
        <v>0.88767194559297302</v>
      </c>
    </row>
    <row r="15" spans="1:13" s="10" customFormat="1" ht="56.4" customHeight="1" x14ac:dyDescent="0.3">
      <c r="A15" s="14" t="s">
        <v>25</v>
      </c>
      <c r="B15" s="21" t="s">
        <v>30</v>
      </c>
      <c r="C15" s="22">
        <v>0.96666666666666667</v>
      </c>
      <c r="D15" s="22">
        <v>0.96691176470588236</v>
      </c>
      <c r="E15" s="22">
        <v>0.92920353982300885</v>
      </c>
      <c r="F15" s="22">
        <v>0.91152815013404831</v>
      </c>
      <c r="G15" s="22">
        <v>0.87027027027027026</v>
      </c>
      <c r="H15" s="22">
        <v>0.87327188940092171</v>
      </c>
      <c r="I15" s="22">
        <v>0.89861751152073732</v>
      </c>
      <c r="J15" s="22">
        <v>0.68457943925233644</v>
      </c>
      <c r="K15" s="21"/>
      <c r="L15" s="45">
        <f t="shared" si="0"/>
        <v>0.88763115397173398</v>
      </c>
    </row>
    <row r="16" spans="1:13" s="10" customFormat="1" ht="36.6" customHeight="1" x14ac:dyDescent="0.3">
      <c r="A16" s="14" t="s">
        <v>26</v>
      </c>
      <c r="B16" s="21" t="s">
        <v>30</v>
      </c>
      <c r="C16" s="22">
        <v>0.94333333333333336</v>
      </c>
      <c r="D16" s="22">
        <v>0.96336996336996339</v>
      </c>
      <c r="E16" s="22">
        <v>0.92625368731563418</v>
      </c>
      <c r="F16" s="22">
        <v>0.91443850267379678</v>
      </c>
      <c r="G16" s="22">
        <v>0.90785907859078596</v>
      </c>
      <c r="H16" s="22">
        <v>0.91474654377880182</v>
      </c>
      <c r="I16" s="22">
        <v>0.88111888111888115</v>
      </c>
      <c r="J16" s="22">
        <v>0.85514018691588789</v>
      </c>
      <c r="K16" s="21"/>
      <c r="L16" s="45">
        <f t="shared" si="0"/>
        <v>0.91328252213713546</v>
      </c>
    </row>
    <row r="17" spans="1:13" s="10" customFormat="1" ht="36.6" customHeight="1" x14ac:dyDescent="0.3">
      <c r="A17" s="14" t="s">
        <v>27</v>
      </c>
      <c r="B17" s="21" t="s">
        <v>30</v>
      </c>
      <c r="C17" s="22">
        <v>0.95</v>
      </c>
      <c r="D17" s="22">
        <v>0.96336996336996339</v>
      </c>
      <c r="E17" s="22">
        <v>0.95870206489675514</v>
      </c>
      <c r="F17" s="22">
        <v>0.94101876675603213</v>
      </c>
      <c r="G17" s="22">
        <v>0.97831978319783197</v>
      </c>
      <c r="H17" s="22">
        <v>0.90993071593533492</v>
      </c>
      <c r="I17" s="22">
        <v>0.97926267281105994</v>
      </c>
      <c r="J17" s="22">
        <v>0.93457943925233644</v>
      </c>
      <c r="K17" s="21"/>
      <c r="L17" s="45">
        <f t="shared" si="0"/>
        <v>0.95189792577741417</v>
      </c>
    </row>
    <row r="18" spans="1:13" s="10" customFormat="1" ht="36.6" customHeight="1" x14ac:dyDescent="0.3">
      <c r="A18" s="14" t="s">
        <v>28</v>
      </c>
      <c r="B18" s="21" t="s">
        <v>30</v>
      </c>
      <c r="C18" s="73"/>
      <c r="D18" s="73"/>
      <c r="E18" s="22">
        <v>0.94395280235988199</v>
      </c>
      <c r="F18" s="22">
        <v>0.89037433155080214</v>
      </c>
      <c r="G18" s="22">
        <v>0.93783783783783781</v>
      </c>
      <c r="H18" s="22">
        <v>0.86175115207373276</v>
      </c>
      <c r="I18" s="22">
        <v>0.95823665893271459</v>
      </c>
      <c r="J18" s="22">
        <v>0.75934579439252337</v>
      </c>
      <c r="K18" s="21"/>
      <c r="L18" s="45">
        <f t="shared" si="0"/>
        <v>0.89191642952458194</v>
      </c>
    </row>
    <row r="19" spans="1:13" s="10" customFormat="1" ht="36.6" customHeight="1" x14ac:dyDescent="0.3">
      <c r="A19" s="14" t="s">
        <v>29</v>
      </c>
      <c r="B19" s="21" t="s">
        <v>30</v>
      </c>
      <c r="C19" s="73"/>
      <c r="D19" s="73"/>
      <c r="E19" s="22"/>
      <c r="F19" s="22"/>
      <c r="G19" s="22">
        <v>0.93495934959349591</v>
      </c>
      <c r="H19" s="22">
        <v>0.96082949308755761</v>
      </c>
      <c r="I19" s="22">
        <v>0.9675174013921114</v>
      </c>
      <c r="J19" s="22">
        <v>0.92757009345794394</v>
      </c>
      <c r="K19" s="21"/>
      <c r="L19" s="45">
        <f t="shared" si="0"/>
        <v>0.94771908438277719</v>
      </c>
      <c r="M19" s="46">
        <f>AVERAGE(L15:L19)</f>
        <v>0.91848942315872839</v>
      </c>
    </row>
    <row r="20" spans="1:13" s="10" customFormat="1" ht="36.6" customHeight="1" x14ac:dyDescent="0.3">
      <c r="A20" s="9" t="s">
        <v>13</v>
      </c>
      <c r="B20" s="17" t="s">
        <v>19</v>
      </c>
      <c r="C20" s="18">
        <v>0.95729537366548045</v>
      </c>
      <c r="D20" s="18">
        <v>0.91417910447761197</v>
      </c>
      <c r="E20" s="18">
        <v>0.98571428571428577</v>
      </c>
      <c r="F20" s="18">
        <v>0.94910179640718562</v>
      </c>
      <c r="G20" s="18">
        <v>0.97010869565217395</v>
      </c>
      <c r="H20" s="18">
        <v>0.97297297297297303</v>
      </c>
      <c r="I20" s="18">
        <v>0.95023696682464454</v>
      </c>
      <c r="J20" s="18">
        <v>0.96470588235294119</v>
      </c>
      <c r="K20" s="23">
        <v>0.93110000000000004</v>
      </c>
      <c r="L20" s="43">
        <f t="shared" si="0"/>
        <v>0.95504611978525533</v>
      </c>
    </row>
    <row r="21" spans="1:13" s="10" customFormat="1" ht="36.6" customHeight="1" x14ac:dyDescent="0.3">
      <c r="A21" s="9" t="s">
        <v>14</v>
      </c>
      <c r="B21" s="17" t="s">
        <v>19</v>
      </c>
      <c r="C21" s="74"/>
      <c r="D21" s="74"/>
      <c r="E21" s="74"/>
      <c r="F21" s="74"/>
      <c r="G21" s="18">
        <v>0.95652173913043481</v>
      </c>
      <c r="H21" s="18">
        <v>0.9322493224932249</v>
      </c>
      <c r="I21" s="18">
        <v>0.8364928909952607</v>
      </c>
      <c r="J21" s="18">
        <v>0.8936170212765957</v>
      </c>
      <c r="K21" s="23">
        <v>0.86699999999999999</v>
      </c>
      <c r="L21" s="43">
        <f t="shared" si="0"/>
        <v>0.89717619477910326</v>
      </c>
    </row>
    <row r="22" spans="1:13" s="10" customFormat="1" ht="36.6" customHeight="1" x14ac:dyDescent="0.3">
      <c r="A22" s="9" t="s">
        <v>15</v>
      </c>
      <c r="B22" s="17" t="s">
        <v>19</v>
      </c>
      <c r="C22" s="18">
        <v>0.96797153024911031</v>
      </c>
      <c r="D22" s="18">
        <v>0.95522388059701491</v>
      </c>
      <c r="E22" s="18">
        <v>0.98571428571428577</v>
      </c>
      <c r="F22" s="18">
        <v>0.96107784431137722</v>
      </c>
      <c r="G22" s="18">
        <v>0.98373983739837401</v>
      </c>
      <c r="H22" s="18">
        <v>0.99456521739130432</v>
      </c>
      <c r="I22" s="18">
        <v>0.95508274231678492</v>
      </c>
      <c r="J22" s="18">
        <v>0.95784543325526927</v>
      </c>
      <c r="K22" s="23">
        <v>0.95720000000000005</v>
      </c>
      <c r="L22" s="43">
        <f t="shared" si="0"/>
        <v>0.96871341902594688</v>
      </c>
    </row>
    <row r="23" spans="1:13" s="10" customFormat="1" ht="36.6" customHeight="1" x14ac:dyDescent="0.3">
      <c r="A23" s="9" t="s">
        <v>16</v>
      </c>
      <c r="B23" s="17" t="s">
        <v>19</v>
      </c>
      <c r="C23" s="18">
        <v>0.93238434163701067</v>
      </c>
      <c r="D23" s="18">
        <v>0.93617021276595747</v>
      </c>
      <c r="E23" s="18">
        <v>0.95714285714285718</v>
      </c>
      <c r="F23" s="18">
        <v>0.93712574850299402</v>
      </c>
      <c r="G23" s="18">
        <v>0.95652173913043481</v>
      </c>
      <c r="H23" s="18">
        <v>0.95148247978436662</v>
      </c>
      <c r="I23" s="18">
        <v>0.93427230046948362</v>
      </c>
      <c r="J23" s="18">
        <v>0.94379391100702581</v>
      </c>
      <c r="K23" s="23">
        <v>0.91210000000000002</v>
      </c>
      <c r="L23" s="43">
        <f t="shared" si="0"/>
        <v>0.94011039893779236</v>
      </c>
    </row>
    <row r="24" spans="1:13" s="10" customFormat="1" ht="36.6" customHeight="1" x14ac:dyDescent="0.3">
      <c r="A24" s="9" t="s">
        <v>17</v>
      </c>
      <c r="B24" s="17" t="s">
        <v>19</v>
      </c>
      <c r="C24" s="18">
        <v>0.96797153024911031</v>
      </c>
      <c r="D24" s="18">
        <v>0.93525179856115104</v>
      </c>
      <c r="E24" s="18">
        <v>0.93571428571428572</v>
      </c>
      <c r="F24" s="18">
        <v>0.91616766467065869</v>
      </c>
      <c r="G24" s="18">
        <v>0.91327913279132789</v>
      </c>
      <c r="H24" s="18">
        <v>0.927027027027027</v>
      </c>
      <c r="I24" s="18">
        <v>0.85071090047393361</v>
      </c>
      <c r="J24" s="18">
        <v>0.91100702576112413</v>
      </c>
      <c r="K24" s="23">
        <v>0.81950000000000001</v>
      </c>
      <c r="L24" s="43">
        <f t="shared" si="0"/>
        <v>0.90851437391651324</v>
      </c>
    </row>
    <row r="25" spans="1:13" s="10" customFormat="1" ht="36.6" customHeight="1" x14ac:dyDescent="0.3">
      <c r="A25" s="9" t="s">
        <v>236</v>
      </c>
      <c r="B25" s="17" t="s">
        <v>19</v>
      </c>
      <c r="C25" s="74"/>
      <c r="D25" s="74"/>
      <c r="E25" s="74"/>
      <c r="F25" s="18">
        <v>0.95808383233532934</v>
      </c>
      <c r="G25" s="18">
        <v>0.7427821522309711</v>
      </c>
      <c r="H25" s="18">
        <v>0.98648648648648651</v>
      </c>
      <c r="I25" s="18">
        <v>0.96919431279620849</v>
      </c>
      <c r="J25" s="18">
        <v>0.98356807511737088</v>
      </c>
      <c r="K25" s="23">
        <v>0.9264</v>
      </c>
      <c r="L25" s="43">
        <f t="shared" si="0"/>
        <v>0.92775247649439441</v>
      </c>
      <c r="M25" s="46">
        <f>AVERAGE(L20:L25)</f>
        <v>0.93288549715650093</v>
      </c>
    </row>
    <row r="26" spans="1:13" s="10" customFormat="1" ht="36.6" customHeight="1" x14ac:dyDescent="0.3">
      <c r="A26" s="12" t="s">
        <v>31</v>
      </c>
      <c r="B26" s="15" t="s">
        <v>36</v>
      </c>
      <c r="C26" s="16">
        <v>0.96028880866425992</v>
      </c>
      <c r="D26" s="16">
        <v>0.94773519163763065</v>
      </c>
      <c r="E26" s="16">
        <v>0.99629629629629635</v>
      </c>
      <c r="F26" s="16">
        <v>0.94864048338368578</v>
      </c>
      <c r="G26" s="16">
        <v>0.94021739130434778</v>
      </c>
      <c r="H26" s="16">
        <v>0.7768817204301075</v>
      </c>
      <c r="I26" s="16">
        <v>0.93333333333333335</v>
      </c>
      <c r="J26" s="16">
        <v>0.93661971830985913</v>
      </c>
      <c r="K26" s="16">
        <v>0.93990384615384615</v>
      </c>
      <c r="L26" s="42">
        <f t="shared" si="0"/>
        <v>0.9311018655014851</v>
      </c>
    </row>
    <row r="27" spans="1:13" s="10" customFormat="1" ht="36.6" customHeight="1" x14ac:dyDescent="0.3">
      <c r="A27" s="12" t="s">
        <v>32</v>
      </c>
      <c r="B27" s="15" t="s">
        <v>36</v>
      </c>
      <c r="C27" s="16">
        <v>0.94306049822064053</v>
      </c>
      <c r="D27" s="16">
        <v>0.96268656716417911</v>
      </c>
      <c r="E27" s="16">
        <v>1</v>
      </c>
      <c r="F27" s="16">
        <v>0.96330275229357798</v>
      </c>
      <c r="G27" s="16">
        <v>0.94836956521739135</v>
      </c>
      <c r="H27" s="16">
        <v>0.69811320754716977</v>
      </c>
      <c r="I27" s="16">
        <v>0.92619047619047623</v>
      </c>
      <c r="J27" s="16">
        <v>0.931924882629108</v>
      </c>
      <c r="K27" s="16">
        <v>0.92788461538461542</v>
      </c>
      <c r="L27" s="42">
        <f t="shared" si="0"/>
        <v>0.92239250718301768</v>
      </c>
    </row>
    <row r="28" spans="1:13" s="10" customFormat="1" ht="36.6" customHeight="1" x14ac:dyDescent="0.3">
      <c r="A28" s="12" t="s">
        <v>33</v>
      </c>
      <c r="B28" s="15" t="s">
        <v>36</v>
      </c>
      <c r="C28" s="16">
        <v>0.97833935018050544</v>
      </c>
      <c r="D28" s="16">
        <v>0.97909407665505221</v>
      </c>
      <c r="E28" s="16">
        <v>1</v>
      </c>
      <c r="F28" s="16">
        <v>0.96666666666666667</v>
      </c>
      <c r="G28" s="16">
        <v>0.98913043478260865</v>
      </c>
      <c r="H28" s="16">
        <v>0.92722371967654982</v>
      </c>
      <c r="I28" s="16">
        <v>0.93601895734597151</v>
      </c>
      <c r="J28" s="16">
        <v>0.96244131455399062</v>
      </c>
      <c r="K28" s="16">
        <v>0.93028846153846156</v>
      </c>
      <c r="L28" s="42">
        <f t="shared" si="0"/>
        <v>0.96324477571108957</v>
      </c>
    </row>
    <row r="29" spans="1:13" s="10" customFormat="1" ht="36.6" customHeight="1" x14ac:dyDescent="0.3">
      <c r="A29" s="12" t="s">
        <v>34</v>
      </c>
      <c r="B29" s="15" t="s">
        <v>36</v>
      </c>
      <c r="C29" s="16">
        <v>0.9422382671480144</v>
      </c>
      <c r="D29" s="16">
        <v>0.93379790940766549</v>
      </c>
      <c r="E29" s="16">
        <v>0.97777777777777797</v>
      </c>
      <c r="F29" s="16">
        <v>0.95136778115501519</v>
      </c>
      <c r="G29" s="16">
        <v>0.95923913043478259</v>
      </c>
      <c r="H29" s="16">
        <v>0.72776280323450138</v>
      </c>
      <c r="I29" s="16">
        <v>0.92380952380952386</v>
      </c>
      <c r="J29" s="16">
        <v>0.94835680751173712</v>
      </c>
      <c r="K29" s="16">
        <v>0.91346153846153844</v>
      </c>
      <c r="L29" s="42">
        <f t="shared" si="0"/>
        <v>0.91975683766006178</v>
      </c>
    </row>
    <row r="30" spans="1:13" s="10" customFormat="1" ht="36.6" customHeight="1" x14ac:dyDescent="0.3">
      <c r="A30" s="12" t="s">
        <v>35</v>
      </c>
      <c r="B30" s="15" t="s">
        <v>36</v>
      </c>
      <c r="C30" s="74"/>
      <c r="D30" s="74"/>
      <c r="E30" s="74"/>
      <c r="F30" s="16">
        <v>0.97256097560975607</v>
      </c>
      <c r="G30" s="16">
        <v>0.98369565217391308</v>
      </c>
      <c r="H30" s="16">
        <v>0.86253369272237201</v>
      </c>
      <c r="I30" s="15"/>
      <c r="J30" s="16">
        <v>0.9460093896713615</v>
      </c>
      <c r="K30" s="16">
        <v>0.88701923076923073</v>
      </c>
      <c r="L30" s="42">
        <f t="shared" si="0"/>
        <v>0.93036378818932663</v>
      </c>
    </row>
    <row r="31" spans="1:13" s="10" customFormat="1" ht="54" customHeight="1" x14ac:dyDescent="0.3">
      <c r="A31" s="12" t="s">
        <v>253</v>
      </c>
      <c r="B31" s="15" t="s">
        <v>36</v>
      </c>
      <c r="C31" s="16">
        <v>0.98555956678700363</v>
      </c>
      <c r="D31" s="16">
        <v>0.98606271777003485</v>
      </c>
      <c r="E31" s="16">
        <v>0.99629629629629635</v>
      </c>
      <c r="F31" s="16">
        <v>0.95718654434250761</v>
      </c>
      <c r="G31" s="16">
        <v>0.91032608695652173</v>
      </c>
      <c r="H31" s="16">
        <v>0.69272237196765496</v>
      </c>
      <c r="I31" s="16">
        <v>0.92399049881235151</v>
      </c>
      <c r="J31" s="16">
        <v>0.91079812206572774</v>
      </c>
      <c r="K31" s="16">
        <v>0.90384615384615385</v>
      </c>
      <c r="L31" s="42">
        <f t="shared" si="0"/>
        <v>0.91853203987158361</v>
      </c>
      <c r="M31" s="46">
        <f>AVERAGE(L26:L31)</f>
        <v>0.93089863568609399</v>
      </c>
    </row>
    <row r="34" spans="1:2" ht="33.6" x14ac:dyDescent="0.3">
      <c r="A34" s="67" t="s">
        <v>251</v>
      </c>
      <c r="B34" s="67" t="s">
        <v>254</v>
      </c>
    </row>
    <row r="35" spans="1:2" ht="16.8" x14ac:dyDescent="0.3">
      <c r="A35" s="67" t="s">
        <v>8</v>
      </c>
      <c r="B35" s="62">
        <f>M6</f>
        <v>0.84159174144838045</v>
      </c>
    </row>
    <row r="36" spans="1:2" ht="16.8" x14ac:dyDescent="0.3">
      <c r="A36" s="67" t="s">
        <v>24</v>
      </c>
      <c r="B36" s="62">
        <f>M10</f>
        <v>0.89628182570351977</v>
      </c>
    </row>
    <row r="37" spans="1:2" ht="16.8" x14ac:dyDescent="0.3">
      <c r="A37" s="67" t="s">
        <v>18</v>
      </c>
      <c r="B37" s="62">
        <f>M14</f>
        <v>0.88767194559297302</v>
      </c>
    </row>
    <row r="38" spans="1:2" ht="16.8" x14ac:dyDescent="0.3">
      <c r="A38" s="67" t="s">
        <v>30</v>
      </c>
      <c r="B38" s="62">
        <f>M19</f>
        <v>0.91848942315872839</v>
      </c>
    </row>
    <row r="39" spans="1:2" ht="16.8" x14ac:dyDescent="0.3">
      <c r="A39" s="67" t="s">
        <v>19</v>
      </c>
      <c r="B39" s="62">
        <f>M25</f>
        <v>0.93288549715650093</v>
      </c>
    </row>
    <row r="40" spans="1:2" ht="16.8" x14ac:dyDescent="0.3">
      <c r="A40" s="67" t="s">
        <v>36</v>
      </c>
      <c r="B40" s="62">
        <f>M31</f>
        <v>0.93089863568609399</v>
      </c>
    </row>
    <row r="49" spans="1:2" ht="33.6" x14ac:dyDescent="0.3">
      <c r="A49" s="67" t="s">
        <v>251</v>
      </c>
      <c r="B49" s="67" t="s">
        <v>255</v>
      </c>
    </row>
    <row r="50" spans="1:2" ht="16.8" x14ac:dyDescent="0.3">
      <c r="A50" s="67" t="s">
        <v>8</v>
      </c>
      <c r="B50" s="62">
        <f>AVERAGE(G3:L6)</f>
        <v>0.81289282206652003</v>
      </c>
    </row>
    <row r="51" spans="1:2" ht="16.8" x14ac:dyDescent="0.3">
      <c r="A51" s="67" t="s">
        <v>24</v>
      </c>
      <c r="B51" s="62">
        <f>AVERAGE(G7:K10)</f>
        <v>0.86601345898202453</v>
      </c>
    </row>
    <row r="52" spans="1:2" ht="16.8" x14ac:dyDescent="0.3">
      <c r="A52" s="67" t="s">
        <v>18</v>
      </c>
      <c r="B52" s="62">
        <f>AVERAGE(G11:L14)</f>
        <v>0.86874137300287835</v>
      </c>
    </row>
    <row r="53" spans="1:2" ht="16.8" x14ac:dyDescent="0.3">
      <c r="A53" s="67" t="s">
        <v>30</v>
      </c>
      <c r="B53" s="62">
        <f>AVERAGE(G15:K19)</f>
        <v>0.89978720964065528</v>
      </c>
    </row>
    <row r="54" spans="1:2" ht="16.8" x14ac:dyDescent="0.3">
      <c r="A54" s="67" t="s">
        <v>19</v>
      </c>
      <c r="B54" s="62">
        <f>AVERAGE(G20:K25)</f>
        <v>0.92838547550452499</v>
      </c>
    </row>
    <row r="55" spans="1:2" ht="16.8" x14ac:dyDescent="0.3">
      <c r="A55" s="67" t="s">
        <v>36</v>
      </c>
      <c r="B55" s="62">
        <f>AVERAGE(G26:K31)</f>
        <v>0.90338319471845541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7573-3884-4B9C-BE8B-88F0C3FACE1E}">
  <dimension ref="A2:L58"/>
  <sheetViews>
    <sheetView topLeftCell="A10" workbookViewId="0">
      <selection activeCell="D70" sqref="D70"/>
    </sheetView>
  </sheetViews>
  <sheetFormatPr defaultRowHeight="14.4" x14ac:dyDescent="0.3"/>
  <cols>
    <col min="1" max="1" width="20.109375" customWidth="1"/>
    <col min="2" max="12" width="15.109375" customWidth="1"/>
  </cols>
  <sheetData>
    <row r="2" spans="1:12" ht="25.2" customHeight="1" x14ac:dyDescent="0.3">
      <c r="A2" s="6" t="s">
        <v>97</v>
      </c>
    </row>
    <row r="3" spans="1:12" s="32" customFormat="1" ht="49.2" customHeight="1" x14ac:dyDescent="0.3">
      <c r="A3" s="6" t="s">
        <v>2</v>
      </c>
      <c r="B3" s="6" t="s">
        <v>3</v>
      </c>
      <c r="C3" s="6" t="s">
        <v>240</v>
      </c>
      <c r="D3" s="6" t="s">
        <v>249</v>
      </c>
      <c r="E3" s="6" t="s">
        <v>242</v>
      </c>
      <c r="F3" s="6" t="s">
        <v>239</v>
      </c>
      <c r="G3" s="6" t="s">
        <v>57</v>
      </c>
      <c r="H3" s="6" t="s">
        <v>4</v>
      </c>
      <c r="I3" s="6" t="s">
        <v>5</v>
      </c>
      <c r="J3" s="6" t="s">
        <v>6</v>
      </c>
      <c r="K3" s="6" t="s">
        <v>7</v>
      </c>
      <c r="L3" s="39" t="s">
        <v>58</v>
      </c>
    </row>
    <row r="4" spans="1:12" s="32" customFormat="1" ht="49.2" customHeight="1" x14ac:dyDescent="0.3">
      <c r="A4" s="35" t="s">
        <v>98</v>
      </c>
      <c r="B4" s="12" t="s">
        <v>8</v>
      </c>
      <c r="C4" s="25">
        <v>0.82</v>
      </c>
      <c r="D4" s="25">
        <v>0.91666666666666663</v>
      </c>
      <c r="E4" s="25">
        <v>0.70769230769230773</v>
      </c>
      <c r="F4" s="25">
        <v>0.70309999999999995</v>
      </c>
      <c r="G4" s="25">
        <v>0.90322580645161288</v>
      </c>
      <c r="H4" s="25">
        <v>0.9</v>
      </c>
      <c r="I4" s="25">
        <v>0.85333333333333339</v>
      </c>
      <c r="J4" s="25">
        <v>0.86099999999999999</v>
      </c>
      <c r="K4" s="25">
        <v>0.90910000000000002</v>
      </c>
      <c r="L4" s="40">
        <f>AVERAGE(C4:K4)</f>
        <v>0.84156867934932456</v>
      </c>
    </row>
    <row r="5" spans="1:12" s="32" customFormat="1" ht="49.2" customHeight="1" x14ac:dyDescent="0.3">
      <c r="A5" s="35" t="s">
        <v>99</v>
      </c>
      <c r="B5" s="12" t="s">
        <v>8</v>
      </c>
      <c r="C5" s="25">
        <v>0.62</v>
      </c>
      <c r="D5" s="25">
        <v>0.94444444444444442</v>
      </c>
      <c r="E5" s="25">
        <v>0.61538461538461542</v>
      </c>
      <c r="F5" s="25">
        <v>0.59379999999999999</v>
      </c>
      <c r="G5" s="25">
        <v>0.83870967741935487</v>
      </c>
      <c r="H5" s="25">
        <v>0.85</v>
      </c>
      <c r="I5" s="25">
        <v>0.93333333333333335</v>
      </c>
      <c r="J5" s="25">
        <v>0.88700000000000001</v>
      </c>
      <c r="K5" s="25">
        <v>0.81810000000000005</v>
      </c>
      <c r="L5" s="40">
        <f>AVERAGE(C5:K5)</f>
        <v>0.78897467450908321</v>
      </c>
    </row>
    <row r="6" spans="1:12" s="32" customFormat="1" ht="49.2" customHeight="1" x14ac:dyDescent="0.3">
      <c r="A6" s="35" t="s">
        <v>100</v>
      </c>
      <c r="B6" s="12" t="s">
        <v>8</v>
      </c>
      <c r="C6" s="25">
        <v>0.96</v>
      </c>
      <c r="D6" s="25">
        <v>0.82857142857142863</v>
      </c>
      <c r="E6" s="25">
        <v>0.75806451612903225</v>
      </c>
      <c r="F6" s="25">
        <v>0.6875</v>
      </c>
      <c r="G6" s="25">
        <v>0.85483870967741937</v>
      </c>
      <c r="H6" s="25">
        <v>0.82499999999999996</v>
      </c>
      <c r="I6" s="25">
        <v>0.98666666666666669</v>
      </c>
      <c r="J6" s="25">
        <v>0.86099999999999999</v>
      </c>
      <c r="K6" s="25">
        <v>0.96360000000000001</v>
      </c>
      <c r="L6" s="40">
        <f>AVERAGE(C6:K6)</f>
        <v>0.85836014678272732</v>
      </c>
    </row>
    <row r="7" spans="1:12" s="32" customFormat="1" ht="49.2" customHeight="1" x14ac:dyDescent="0.3">
      <c r="A7" s="8"/>
      <c r="B7" s="8"/>
      <c r="C7" s="8"/>
      <c r="D7" s="8"/>
      <c r="E7" s="8"/>
      <c r="F7" s="8"/>
      <c r="G7" s="34"/>
      <c r="H7" s="34"/>
      <c r="I7" s="34"/>
      <c r="J7" s="34"/>
      <c r="K7" s="34"/>
      <c r="L7" s="41">
        <f>AVERAGE(L4:L6)</f>
        <v>0.82963450021371177</v>
      </c>
    </row>
    <row r="8" spans="1:12" s="32" customFormat="1" ht="49.2" customHeight="1" x14ac:dyDescent="0.3">
      <c r="A8" s="36" t="s">
        <v>109</v>
      </c>
      <c r="B8" s="14" t="s">
        <v>24</v>
      </c>
      <c r="C8" s="26">
        <v>0.95833333333333337</v>
      </c>
      <c r="D8" s="26">
        <v>0.86956521739130432</v>
      </c>
      <c r="E8" s="26">
        <v>0.94117647058823528</v>
      </c>
      <c r="F8" s="26">
        <v>0.90322580645161288</v>
      </c>
      <c r="G8" s="26">
        <v>0.75806451612903225</v>
      </c>
      <c r="H8" s="26">
        <v>0.6</v>
      </c>
      <c r="I8" s="26">
        <v>0.85333333333333339</v>
      </c>
      <c r="J8" s="26">
        <v>0.80769999999999997</v>
      </c>
      <c r="K8" s="66"/>
      <c r="L8" s="40">
        <f t="shared" ref="L8:L10" si="0">AVERAGE(C8:K8)</f>
        <v>0.83642483465335637</v>
      </c>
    </row>
    <row r="9" spans="1:12" s="32" customFormat="1" ht="49.2" customHeight="1" x14ac:dyDescent="0.3">
      <c r="A9" s="36" t="s">
        <v>110</v>
      </c>
      <c r="B9" s="14" t="s">
        <v>24</v>
      </c>
      <c r="C9" s="26">
        <v>0.81632653061224492</v>
      </c>
      <c r="D9" s="26">
        <v>0.82857142857142863</v>
      </c>
      <c r="E9" s="26">
        <v>0.88709677419354838</v>
      </c>
      <c r="F9" s="26">
        <v>0.765625</v>
      </c>
      <c r="G9" s="26">
        <v>0.82258064516129037</v>
      </c>
      <c r="H9" s="26">
        <v>0.70666666666666667</v>
      </c>
      <c r="I9" s="26">
        <v>0.64</v>
      </c>
      <c r="J9" s="26">
        <v>0.89739999999999998</v>
      </c>
      <c r="K9" s="66"/>
      <c r="L9" s="40">
        <f t="shared" si="0"/>
        <v>0.79553338065064738</v>
      </c>
    </row>
    <row r="10" spans="1:12" s="32" customFormat="1" ht="49.2" customHeight="1" x14ac:dyDescent="0.3">
      <c r="A10" s="36" t="s">
        <v>111</v>
      </c>
      <c r="B10" s="14" t="s">
        <v>24</v>
      </c>
      <c r="C10" s="26">
        <v>0.77083333333333337</v>
      </c>
      <c r="D10" s="26">
        <v>0.86956521739130432</v>
      </c>
      <c r="E10" s="26">
        <v>0.82352941176470584</v>
      </c>
      <c r="F10" s="26">
        <v>0.72580645161290325</v>
      </c>
      <c r="G10" s="26">
        <v>0.61290322580645162</v>
      </c>
      <c r="H10" s="26">
        <v>0.49333333333333335</v>
      </c>
      <c r="I10" s="26">
        <v>0.82666666666666666</v>
      </c>
      <c r="J10" s="26">
        <v>0.78210000000000002</v>
      </c>
      <c r="K10" s="66"/>
      <c r="L10" s="40">
        <f t="shared" si="0"/>
        <v>0.73809220498858719</v>
      </c>
    </row>
    <row r="11" spans="1:12" s="32" customFormat="1" ht="49.2" customHeight="1" x14ac:dyDescent="0.3">
      <c r="A11" s="8"/>
      <c r="B11" s="8"/>
      <c r="C11" s="8"/>
      <c r="D11" s="8"/>
      <c r="E11" s="8"/>
      <c r="F11" s="8"/>
      <c r="G11" s="34"/>
      <c r="H11" s="34"/>
      <c r="I11" s="34"/>
      <c r="J11" s="34"/>
      <c r="K11" s="34"/>
      <c r="L11" s="41">
        <f>AVERAGE(L8:L10)</f>
        <v>0.79001680676419694</v>
      </c>
    </row>
    <row r="12" spans="1:12" s="32" customFormat="1" ht="49.2" customHeight="1" x14ac:dyDescent="0.3">
      <c r="A12" s="37" t="s">
        <v>101</v>
      </c>
      <c r="B12" s="9" t="s">
        <v>18</v>
      </c>
      <c r="C12" s="28">
        <v>0.81632653061224492</v>
      </c>
      <c r="D12" s="28">
        <v>0.8</v>
      </c>
      <c r="E12" s="28">
        <v>0.70967741935483875</v>
      </c>
      <c r="F12" s="28">
        <v>0.81632653061224492</v>
      </c>
      <c r="G12" s="28">
        <v>0.77049180327868849</v>
      </c>
      <c r="H12" s="28">
        <v>0.76666666666666672</v>
      </c>
      <c r="I12" s="28">
        <v>0.8666666666666667</v>
      </c>
      <c r="J12" s="28">
        <v>0.81333333333333335</v>
      </c>
      <c r="K12" s="28">
        <v>0.56578947368421051</v>
      </c>
      <c r="L12" s="40">
        <f t="shared" ref="L12:L14" si="1">AVERAGE(C12:K12)</f>
        <v>0.76947538046765507</v>
      </c>
    </row>
    <row r="13" spans="1:12" s="32" customFormat="1" ht="49.2" customHeight="1" x14ac:dyDescent="0.3">
      <c r="A13" s="37" t="s">
        <v>102</v>
      </c>
      <c r="B13" s="9" t="s">
        <v>18</v>
      </c>
      <c r="C13" s="64"/>
      <c r="D13" s="64"/>
      <c r="E13" s="64"/>
      <c r="F13" s="64"/>
      <c r="G13" s="28">
        <v>0.91803278688524592</v>
      </c>
      <c r="H13" s="28">
        <v>0.95</v>
      </c>
      <c r="I13" s="28">
        <v>0.8666666666666667</v>
      </c>
      <c r="J13" s="28">
        <v>0.94666666666666666</v>
      </c>
      <c r="K13" s="28">
        <v>0.93421052631578949</v>
      </c>
      <c r="L13" s="40">
        <f t="shared" si="1"/>
        <v>0.92311532930687379</v>
      </c>
    </row>
    <row r="14" spans="1:12" s="32" customFormat="1" ht="49.2" customHeight="1" x14ac:dyDescent="0.3">
      <c r="A14" s="37" t="s">
        <v>103</v>
      </c>
      <c r="B14" s="9" t="s">
        <v>18</v>
      </c>
      <c r="C14" s="28">
        <v>0.875</v>
      </c>
      <c r="D14" s="28">
        <v>0.78260869565217395</v>
      </c>
      <c r="E14" s="28">
        <v>0.76470588235294112</v>
      </c>
      <c r="F14" s="28">
        <v>0.85483870967741937</v>
      </c>
      <c r="G14" s="28">
        <v>0.63934426229508201</v>
      </c>
      <c r="H14" s="28">
        <v>0.9</v>
      </c>
      <c r="I14" s="28">
        <v>0.82666666666666666</v>
      </c>
      <c r="J14" s="28">
        <v>0.78666666666666663</v>
      </c>
      <c r="K14" s="28">
        <v>0.84210526315789469</v>
      </c>
      <c r="L14" s="40">
        <f t="shared" si="1"/>
        <v>0.80799290516320499</v>
      </c>
    </row>
    <row r="15" spans="1:12" s="32" customFormat="1" ht="49.2" customHeight="1" x14ac:dyDescent="0.3">
      <c r="A15" s="8"/>
      <c r="B15" s="8"/>
      <c r="C15" s="8"/>
      <c r="D15" s="8"/>
      <c r="E15" s="8"/>
      <c r="F15" s="8"/>
      <c r="G15" s="34"/>
      <c r="H15" s="34"/>
      <c r="I15" s="34"/>
      <c r="J15" s="34"/>
      <c r="K15" s="34"/>
      <c r="L15" s="41">
        <f>AVERAGE(L12:L14)</f>
        <v>0.83352787164591124</v>
      </c>
    </row>
    <row r="16" spans="1:12" s="32" customFormat="1" ht="49.2" customHeight="1" x14ac:dyDescent="0.3">
      <c r="A16" s="30" t="s">
        <v>112</v>
      </c>
      <c r="B16" s="13" t="s">
        <v>30</v>
      </c>
      <c r="C16" s="27">
        <v>0.85416666666666663</v>
      </c>
      <c r="D16" s="27">
        <v>0.86</v>
      </c>
      <c r="E16" s="27">
        <v>0.88235294117647056</v>
      </c>
      <c r="F16" s="27">
        <f>74.1935483870968/100</f>
        <v>0.74193548387096797</v>
      </c>
      <c r="G16" s="27">
        <v>0.77049180327868849</v>
      </c>
      <c r="H16" s="27">
        <v>0.9152542372881356</v>
      </c>
      <c r="I16" s="27">
        <v>0.64864864864864868</v>
      </c>
      <c r="J16" s="27">
        <v>0.72</v>
      </c>
      <c r="K16" s="65"/>
      <c r="L16" s="40">
        <f t="shared" ref="L16:L18" si="2">AVERAGE(C16:K16)</f>
        <v>0.79910622261619724</v>
      </c>
    </row>
    <row r="17" spans="1:12" s="32" customFormat="1" ht="49.2" customHeight="1" x14ac:dyDescent="0.3">
      <c r="A17" s="30" t="s">
        <v>113</v>
      </c>
      <c r="B17" s="13" t="s">
        <v>30</v>
      </c>
      <c r="C17" s="27">
        <v>1</v>
      </c>
      <c r="D17" s="27">
        <v>0.9</v>
      </c>
      <c r="E17" s="27">
        <v>0.97058823529411764</v>
      </c>
      <c r="F17" s="27">
        <f>82.258064516129/100</f>
        <v>0.82258064516128993</v>
      </c>
      <c r="G17" s="27">
        <v>0.81967213114754101</v>
      </c>
      <c r="H17" s="27">
        <v>0.81355932203389836</v>
      </c>
      <c r="I17" s="27">
        <v>0.5</v>
      </c>
      <c r="J17" s="27">
        <v>0.85333333333333339</v>
      </c>
      <c r="K17" s="65"/>
      <c r="L17" s="40">
        <f t="shared" si="2"/>
        <v>0.83496670837127263</v>
      </c>
    </row>
    <row r="18" spans="1:12" s="32" customFormat="1" ht="49.2" customHeight="1" x14ac:dyDescent="0.3">
      <c r="A18" s="30" t="s">
        <v>114</v>
      </c>
      <c r="B18" s="13" t="s">
        <v>30</v>
      </c>
      <c r="C18" s="65"/>
      <c r="D18" s="65"/>
      <c r="E18" s="65"/>
      <c r="F18" s="27">
        <f>64.0625/100</f>
        <v>0.640625</v>
      </c>
      <c r="G18" s="27">
        <v>0.68852459016393441</v>
      </c>
      <c r="H18" s="27">
        <v>0.86440677966101698</v>
      </c>
      <c r="I18" s="27">
        <v>0.71621621621621623</v>
      </c>
      <c r="J18" s="27">
        <v>0.88</v>
      </c>
      <c r="K18" s="65"/>
      <c r="L18" s="40">
        <f t="shared" si="2"/>
        <v>0.75795451720823348</v>
      </c>
    </row>
    <row r="19" spans="1:12" s="32" customFormat="1" ht="49.2" customHeight="1" x14ac:dyDescent="0.3">
      <c r="A19" s="8"/>
      <c r="B19" s="8"/>
      <c r="C19" s="8"/>
      <c r="D19" s="8"/>
      <c r="E19" s="8"/>
      <c r="F19" s="8"/>
      <c r="G19" s="34"/>
      <c r="H19" s="34"/>
      <c r="I19" s="34"/>
      <c r="J19" s="34"/>
      <c r="K19" s="34"/>
      <c r="L19" s="41">
        <f>AVERAGE(L16:L18)</f>
        <v>0.79734248273190111</v>
      </c>
    </row>
    <row r="20" spans="1:12" s="32" customFormat="1" ht="49.2" customHeight="1" x14ac:dyDescent="0.3">
      <c r="A20" s="6" t="s">
        <v>104</v>
      </c>
      <c r="B20" s="1" t="s">
        <v>19</v>
      </c>
      <c r="C20" s="1">
        <v>0.9375</v>
      </c>
      <c r="D20" s="1">
        <v>0.8125</v>
      </c>
      <c r="E20" s="1">
        <v>0.91489361702127658</v>
      </c>
      <c r="F20" s="1">
        <v>0.97058823529411764</v>
      </c>
      <c r="G20" s="2">
        <v>0.90322580645161288</v>
      </c>
      <c r="H20" s="2">
        <v>0.79661016949152541</v>
      </c>
      <c r="I20" s="2">
        <v>0.81034482758620685</v>
      </c>
      <c r="J20" s="2">
        <v>0.93243243243243246</v>
      </c>
      <c r="K20" s="2">
        <v>0.88888888888888884</v>
      </c>
      <c r="L20" s="40">
        <f t="shared" ref="L20:L33" si="3">AVERAGE(C20:K20)</f>
        <v>0.88522044190733995</v>
      </c>
    </row>
    <row r="21" spans="1:12" s="32" customFormat="1" ht="49.2" customHeight="1" x14ac:dyDescent="0.3">
      <c r="A21" s="6" t="s">
        <v>105</v>
      </c>
      <c r="B21" s="1" t="s">
        <v>19</v>
      </c>
      <c r="C21" s="1">
        <v>0.78125</v>
      </c>
      <c r="D21" s="1">
        <v>0.77083333333333337</v>
      </c>
      <c r="E21" s="1">
        <v>0.93617021276595747</v>
      </c>
      <c r="F21" s="1">
        <v>0.88235294117647056</v>
      </c>
      <c r="G21" s="2">
        <v>0.64516129032258063</v>
      </c>
      <c r="H21" s="2">
        <v>0.6271186440677966</v>
      </c>
      <c r="I21" s="2">
        <v>0.75862068965517238</v>
      </c>
      <c r="J21" s="2">
        <v>0.94594594594594594</v>
      </c>
      <c r="K21" s="2">
        <v>0.88888888888888884</v>
      </c>
      <c r="L21" s="40">
        <f t="shared" si="3"/>
        <v>0.80403799401734966</v>
      </c>
    </row>
    <row r="22" spans="1:12" s="32" customFormat="1" ht="49.2" customHeight="1" x14ac:dyDescent="0.3">
      <c r="A22" s="6" t="s">
        <v>106</v>
      </c>
      <c r="B22" s="1" t="s">
        <v>19</v>
      </c>
      <c r="C22" s="1">
        <v>0.9375</v>
      </c>
      <c r="D22" s="1">
        <v>0.97916666666666663</v>
      </c>
      <c r="E22" s="1">
        <v>0.87234042553191493</v>
      </c>
      <c r="F22" s="1">
        <v>0.82352941176470584</v>
      </c>
      <c r="G22" s="2">
        <v>0.93548387096774188</v>
      </c>
      <c r="H22" s="2">
        <v>0.3559322033898305</v>
      </c>
      <c r="I22" s="2">
        <v>0.63793103448275867</v>
      </c>
      <c r="J22" s="2">
        <v>0.95945945945945943</v>
      </c>
      <c r="K22" s="2">
        <v>0.875</v>
      </c>
      <c r="L22" s="40">
        <f t="shared" si="3"/>
        <v>0.81959367469589761</v>
      </c>
    </row>
    <row r="23" spans="1:12" s="32" customFormat="1" ht="49.2" customHeight="1" x14ac:dyDescent="0.3">
      <c r="A23" s="6" t="s">
        <v>107</v>
      </c>
      <c r="B23" s="1" t="s">
        <v>19</v>
      </c>
      <c r="C23" s="1">
        <v>0.9375</v>
      </c>
      <c r="D23" s="1">
        <v>0.8125</v>
      </c>
      <c r="E23" s="1">
        <v>0.93617021276595747</v>
      </c>
      <c r="F23" s="1">
        <v>1</v>
      </c>
      <c r="G23" s="2">
        <v>0.88709677419354838</v>
      </c>
      <c r="H23" s="2">
        <v>0.71186440677966101</v>
      </c>
      <c r="I23" s="2">
        <v>0.86206896551724133</v>
      </c>
      <c r="J23" s="2">
        <v>0.97297297297297303</v>
      </c>
      <c r="K23" s="2">
        <v>0.88888888888888884</v>
      </c>
      <c r="L23" s="40">
        <f t="shared" si="3"/>
        <v>0.88989580234647425</v>
      </c>
    </row>
    <row r="24" spans="1:12" s="32" customFormat="1" ht="49.2" customHeight="1" x14ac:dyDescent="0.3">
      <c r="A24" s="6" t="s">
        <v>238</v>
      </c>
      <c r="B24" s="1" t="s">
        <v>19</v>
      </c>
      <c r="C24" s="1">
        <v>0.9375</v>
      </c>
      <c r="D24" s="1">
        <v>0.62</v>
      </c>
      <c r="E24" s="1">
        <v>0.76470588235294112</v>
      </c>
      <c r="F24" s="1">
        <v>0.9194</v>
      </c>
      <c r="G24" s="2">
        <v>0.967741935483871</v>
      </c>
      <c r="H24" s="2">
        <v>0.84745762711864403</v>
      </c>
      <c r="I24" s="2">
        <v>0.81034482758620685</v>
      </c>
      <c r="J24" s="2">
        <v>0.66216216216216217</v>
      </c>
      <c r="K24" s="2">
        <v>0.875</v>
      </c>
      <c r="L24" s="40">
        <f t="shared" si="3"/>
        <v>0.82270138163375828</v>
      </c>
    </row>
    <row r="25" spans="1:12" s="32" customFormat="1" ht="49.2" customHeight="1" x14ac:dyDescent="0.3">
      <c r="A25" s="6" t="s">
        <v>116</v>
      </c>
      <c r="B25" s="1" t="s">
        <v>19</v>
      </c>
      <c r="C25" s="63"/>
      <c r="D25" s="63"/>
      <c r="E25" s="63"/>
      <c r="F25" s="63"/>
      <c r="G25" s="2">
        <v>0.9838709677419355</v>
      </c>
      <c r="H25" s="2">
        <v>0.86440677966101698</v>
      </c>
      <c r="I25" s="2">
        <v>0.91379310344827591</v>
      </c>
      <c r="J25" s="2">
        <v>0.81081081081081086</v>
      </c>
      <c r="K25" s="2">
        <v>0.90277777777777779</v>
      </c>
      <c r="L25" s="40">
        <f t="shared" si="3"/>
        <v>0.8951318878879635</v>
      </c>
    </row>
    <row r="26" spans="1:12" s="32" customFormat="1" ht="49.2" customHeight="1" x14ac:dyDescent="0.3">
      <c r="A26" s="38" t="s">
        <v>108</v>
      </c>
      <c r="B26" s="1" t="s">
        <v>19</v>
      </c>
      <c r="C26" s="1">
        <v>1</v>
      </c>
      <c r="D26" s="1">
        <v>1</v>
      </c>
      <c r="E26" s="1">
        <v>0.93617021276595747</v>
      </c>
      <c r="F26" s="1">
        <v>1</v>
      </c>
      <c r="G26" s="2">
        <v>1</v>
      </c>
      <c r="H26" s="2">
        <v>1</v>
      </c>
      <c r="I26" s="2">
        <v>0.86206896551724133</v>
      </c>
      <c r="J26" s="2">
        <v>1</v>
      </c>
      <c r="K26" s="2">
        <v>1</v>
      </c>
      <c r="L26" s="40">
        <f t="shared" si="3"/>
        <v>0.9775821309203554</v>
      </c>
    </row>
    <row r="27" spans="1:12" s="32" customFormat="1" ht="49.2" customHeight="1" x14ac:dyDescent="0.3">
      <c r="A27" s="33"/>
      <c r="B27" s="8"/>
      <c r="C27" s="8"/>
      <c r="D27" s="8"/>
      <c r="E27" s="8"/>
      <c r="F27" s="8"/>
      <c r="G27" s="34"/>
      <c r="H27" s="34"/>
      <c r="I27" s="34"/>
      <c r="J27" s="34"/>
      <c r="K27" s="34"/>
      <c r="L27" s="41">
        <f>AVERAGE(L20:L26)</f>
        <v>0.87059475905844841</v>
      </c>
    </row>
    <row r="28" spans="1:12" s="32" customFormat="1" ht="49.2" customHeight="1" x14ac:dyDescent="0.3">
      <c r="A28" s="12" t="s">
        <v>115</v>
      </c>
      <c r="B28" s="12" t="s">
        <v>36</v>
      </c>
      <c r="C28" s="12">
        <v>0.875</v>
      </c>
      <c r="D28" s="12">
        <v>0.875</v>
      </c>
      <c r="E28" s="12">
        <v>0.89795918367346939</v>
      </c>
      <c r="F28" s="12">
        <v>0.88239999999999996</v>
      </c>
      <c r="G28" s="25">
        <v>0.70967741935483875</v>
      </c>
      <c r="H28" s="25">
        <v>0.77586206896551724</v>
      </c>
      <c r="I28" s="25">
        <v>0.86206896551724133</v>
      </c>
      <c r="J28" s="25">
        <v>0.8904109589041096</v>
      </c>
      <c r="K28" s="25">
        <v>0.91666666666666663</v>
      </c>
      <c r="L28" s="40">
        <f t="shared" si="3"/>
        <v>0.85389391812020465</v>
      </c>
    </row>
    <row r="29" spans="1:12" s="32" customFormat="1" ht="49.2" customHeight="1" x14ac:dyDescent="0.3">
      <c r="A29" s="12" t="s">
        <v>117</v>
      </c>
      <c r="B29" s="12" t="s">
        <v>36</v>
      </c>
      <c r="C29" s="12">
        <v>0.78125</v>
      </c>
      <c r="D29" s="12">
        <v>0.79166666666666663</v>
      </c>
      <c r="E29" s="12">
        <v>0.91836734693877553</v>
      </c>
      <c r="F29" s="12">
        <v>1</v>
      </c>
      <c r="G29" s="25">
        <v>0.95161290322580649</v>
      </c>
      <c r="H29" s="25">
        <v>0.77586206896551724</v>
      </c>
      <c r="I29" s="25">
        <v>0.84482758620689657</v>
      </c>
      <c r="J29" s="25">
        <v>0.75342465753424659</v>
      </c>
      <c r="K29" s="25">
        <v>0.875</v>
      </c>
      <c r="L29" s="40">
        <f t="shared" si="3"/>
        <v>0.85466791439310097</v>
      </c>
    </row>
    <row r="30" spans="1:12" s="32" customFormat="1" ht="49.2" customHeight="1" x14ac:dyDescent="0.3">
      <c r="A30" s="12" t="s">
        <v>250</v>
      </c>
      <c r="B30" s="12" t="s">
        <v>36</v>
      </c>
      <c r="C30" s="12">
        <v>0.875</v>
      </c>
      <c r="D30" s="12">
        <v>0.91666666666666663</v>
      </c>
      <c r="E30" s="12">
        <v>0.91836734693877553</v>
      </c>
      <c r="F30" s="12">
        <v>0.97099999999999997</v>
      </c>
      <c r="G30" s="25">
        <v>0.95161290322580649</v>
      </c>
      <c r="H30" s="25">
        <v>0.84482758620689657</v>
      </c>
      <c r="I30" s="25">
        <v>0.84482758620689657</v>
      </c>
      <c r="J30" s="25">
        <v>0.95890410958904104</v>
      </c>
      <c r="K30" s="25">
        <v>0.90277777777777779</v>
      </c>
      <c r="L30" s="40">
        <f t="shared" si="3"/>
        <v>0.90933155295687351</v>
      </c>
    </row>
    <row r="31" spans="1:12" s="32" customFormat="1" ht="49.2" customHeight="1" x14ac:dyDescent="0.3">
      <c r="A31" s="12" t="s">
        <v>118</v>
      </c>
      <c r="B31" s="12" t="s">
        <v>36</v>
      </c>
      <c r="C31" s="12">
        <v>0.90625</v>
      </c>
      <c r="D31" s="12">
        <v>0.85416666666666663</v>
      </c>
      <c r="E31" s="12">
        <v>0.83673469387755106</v>
      </c>
      <c r="F31" s="12">
        <v>1</v>
      </c>
      <c r="G31" s="25">
        <v>0.95161290322580649</v>
      </c>
      <c r="H31" s="25">
        <v>0.62068965517241381</v>
      </c>
      <c r="I31" s="25">
        <v>0.86206896551724133</v>
      </c>
      <c r="J31" s="25">
        <v>0.90410958904109584</v>
      </c>
      <c r="K31" s="25">
        <v>0.95833333333333337</v>
      </c>
      <c r="L31" s="40">
        <f t="shared" si="3"/>
        <v>0.87710731187045654</v>
      </c>
    </row>
    <row r="32" spans="1:12" s="32" customFormat="1" ht="49.2" customHeight="1" x14ac:dyDescent="0.3">
      <c r="A32" s="12" t="s">
        <v>119</v>
      </c>
      <c r="B32" s="12" t="s">
        <v>36</v>
      </c>
      <c r="C32" s="12">
        <v>0.90625</v>
      </c>
      <c r="D32" s="12">
        <v>0.97916666666666663</v>
      </c>
      <c r="E32" s="12">
        <v>0.93846153846153846</v>
      </c>
      <c r="F32" s="12">
        <v>1</v>
      </c>
      <c r="G32" s="25">
        <v>1</v>
      </c>
      <c r="H32" s="25">
        <v>0.7931034482758621</v>
      </c>
      <c r="I32" s="25">
        <v>0.96551724137931039</v>
      </c>
      <c r="J32" s="25">
        <v>0.98630136986301364</v>
      </c>
      <c r="K32" s="25">
        <v>1</v>
      </c>
      <c r="L32" s="40">
        <f t="shared" si="3"/>
        <v>0.95208891829404352</v>
      </c>
    </row>
    <row r="33" spans="1:12" s="32" customFormat="1" ht="49.2" customHeight="1" x14ac:dyDescent="0.3">
      <c r="A33" s="12" t="s">
        <v>108</v>
      </c>
      <c r="B33" s="12" t="s">
        <v>36</v>
      </c>
      <c r="C33" s="12">
        <v>0.90625</v>
      </c>
      <c r="D33" s="12">
        <v>1</v>
      </c>
      <c r="E33" s="12">
        <v>0.93877551020408168</v>
      </c>
      <c r="F33" s="12">
        <v>1</v>
      </c>
      <c r="G33" s="25">
        <v>1</v>
      </c>
      <c r="H33" s="25">
        <v>1</v>
      </c>
      <c r="I33" s="25">
        <v>0.94827586206896552</v>
      </c>
      <c r="J33" s="25">
        <v>0.98630136986301364</v>
      </c>
      <c r="K33" s="25">
        <v>1</v>
      </c>
      <c r="L33" s="40">
        <f t="shared" si="3"/>
        <v>0.97551141579289558</v>
      </c>
    </row>
    <row r="34" spans="1:12" ht="26.4" customHeight="1" x14ac:dyDescent="0.3">
      <c r="L34" s="41">
        <f>AVERAGE(L28:L33)</f>
        <v>0.90376683857126239</v>
      </c>
    </row>
    <row r="37" spans="1:12" ht="43.2" x14ac:dyDescent="0.3">
      <c r="C37" t="s">
        <v>251</v>
      </c>
      <c r="D37" s="32" t="s">
        <v>254</v>
      </c>
    </row>
    <row r="38" spans="1:12" x14ac:dyDescent="0.3">
      <c r="C38" t="s">
        <v>8</v>
      </c>
      <c r="D38" s="62">
        <f>L7</f>
        <v>0.82963450021371177</v>
      </c>
    </row>
    <row r="39" spans="1:12" x14ac:dyDescent="0.3">
      <c r="C39" t="s">
        <v>24</v>
      </c>
      <c r="D39" s="62">
        <f>L11</f>
        <v>0.79001680676419694</v>
      </c>
    </row>
    <row r="40" spans="1:12" x14ac:dyDescent="0.3">
      <c r="C40" t="s">
        <v>18</v>
      </c>
      <c r="D40" s="62">
        <f>L15</f>
        <v>0.83352787164591124</v>
      </c>
    </row>
    <row r="41" spans="1:12" x14ac:dyDescent="0.3">
      <c r="C41" t="s">
        <v>30</v>
      </c>
      <c r="D41" s="62">
        <f>L19</f>
        <v>0.79734248273190111</v>
      </c>
    </row>
    <row r="42" spans="1:12" x14ac:dyDescent="0.3">
      <c r="C42" t="s">
        <v>19</v>
      </c>
      <c r="D42" s="62">
        <f>L27</f>
        <v>0.87059475905844841</v>
      </c>
    </row>
    <row r="43" spans="1:12" x14ac:dyDescent="0.3">
      <c r="C43" t="s">
        <v>36</v>
      </c>
      <c r="D43" s="62">
        <f>L34</f>
        <v>0.90376683857126239</v>
      </c>
    </row>
    <row r="52" spans="3:4" ht="43.2" x14ac:dyDescent="0.3">
      <c r="C52" t="s">
        <v>251</v>
      </c>
      <c r="D52" s="32" t="s">
        <v>255</v>
      </c>
    </row>
    <row r="53" spans="3:4" x14ac:dyDescent="0.3">
      <c r="C53" t="s">
        <v>8</v>
      </c>
      <c r="D53" s="62">
        <f>AVERAGE(G4:K6)</f>
        <v>0.88299383512544805</v>
      </c>
    </row>
    <row r="54" spans="3:4" x14ac:dyDescent="0.3">
      <c r="C54" t="s">
        <v>24</v>
      </c>
      <c r="D54" s="62">
        <f>AVERAGE(G8:K10)</f>
        <v>0.73339569892473122</v>
      </c>
    </row>
    <row r="55" spans="3:4" x14ac:dyDescent="0.3">
      <c r="C55" t="s">
        <v>18</v>
      </c>
      <c r="D55" s="62">
        <f>AVERAGE(G12:K14)</f>
        <v>0.82622049659668306</v>
      </c>
    </row>
    <row r="56" spans="3:4" x14ac:dyDescent="0.3">
      <c r="C56" t="s">
        <v>30</v>
      </c>
      <c r="D56" s="62">
        <f>AVERAGE(G16:K18)</f>
        <v>0.76584225514761783</v>
      </c>
    </row>
    <row r="57" spans="3:4" x14ac:dyDescent="0.3">
      <c r="C57" t="s">
        <v>19</v>
      </c>
      <c r="D57" s="62">
        <f>AVERAGE(G20:K26)</f>
        <v>0.85098203193403144</v>
      </c>
    </row>
    <row r="58" spans="3:4" x14ac:dyDescent="0.3">
      <c r="C58" t="s">
        <v>36</v>
      </c>
      <c r="D58" s="62">
        <f>AVERAGE(G28:K33)</f>
        <v>0.89448923320291029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F4C40-B91E-470E-8E0B-CBD3C2AAA076}">
  <dimension ref="A2:M65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B81" sqref="B81"/>
    </sheetView>
  </sheetViews>
  <sheetFormatPr defaultRowHeight="14.4" x14ac:dyDescent="0.3"/>
  <cols>
    <col min="1" max="1" width="28" customWidth="1"/>
    <col min="2" max="13" width="14.6640625" customWidth="1"/>
  </cols>
  <sheetData>
    <row r="2" spans="1:13" ht="30" customHeight="1" x14ac:dyDescent="0.3">
      <c r="A2" s="6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s="5" customFormat="1" ht="33.6" x14ac:dyDescent="0.3">
      <c r="A3" s="11" t="s">
        <v>2</v>
      </c>
      <c r="B3" s="11" t="s">
        <v>3</v>
      </c>
      <c r="C3" s="11" t="s">
        <v>240</v>
      </c>
      <c r="D3" s="11" t="s">
        <v>241</v>
      </c>
      <c r="E3" s="11" t="s">
        <v>242</v>
      </c>
      <c r="F3" s="11" t="s">
        <v>239</v>
      </c>
      <c r="G3" s="11" t="s">
        <v>57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58</v>
      </c>
      <c r="M3" s="6" t="s">
        <v>120</v>
      </c>
    </row>
    <row r="4" spans="1:13" ht="67.95" customHeight="1" x14ac:dyDescent="0.3">
      <c r="A4" s="30" t="s">
        <v>59</v>
      </c>
      <c r="B4" s="19" t="s">
        <v>8</v>
      </c>
      <c r="C4" s="20">
        <v>0.97826086956521741</v>
      </c>
      <c r="D4" s="20">
        <v>0.87179487179487181</v>
      </c>
      <c r="E4" s="20">
        <v>0.90769230769230769</v>
      </c>
      <c r="F4" s="20">
        <v>0.93333333333333335</v>
      </c>
      <c r="G4" s="20">
        <v>0.70422535211267601</v>
      </c>
      <c r="H4" s="20">
        <v>0.70270270270270274</v>
      </c>
      <c r="I4" s="20">
        <v>0.93548387096774188</v>
      </c>
      <c r="J4" s="20">
        <v>0.71014492753623193</v>
      </c>
      <c r="K4" s="20">
        <v>0.94339622641509435</v>
      </c>
      <c r="L4" s="31">
        <f>AVERAGE(G4:K4)</f>
        <v>0.79919061594688934</v>
      </c>
    </row>
    <row r="5" spans="1:13" ht="67.95" customHeight="1" x14ac:dyDescent="0.3">
      <c r="A5" s="30" t="s">
        <v>60</v>
      </c>
      <c r="B5" s="19" t="s">
        <v>8</v>
      </c>
      <c r="C5" s="20">
        <v>0.69565217391304346</v>
      </c>
      <c r="D5" s="20">
        <v>0.94444444444444442</v>
      </c>
      <c r="E5" s="20">
        <v>0.49230769230769234</v>
      </c>
      <c r="F5" s="20">
        <v>0.75</v>
      </c>
      <c r="G5" s="20">
        <v>0.60563380281690138</v>
      </c>
      <c r="H5" s="20">
        <v>0.66216216216216217</v>
      </c>
      <c r="I5" s="20">
        <v>0.82258064516129037</v>
      </c>
      <c r="J5" s="20">
        <v>0.79710144927536231</v>
      </c>
      <c r="K5" s="20">
        <v>0.86792452830188682</v>
      </c>
      <c r="L5" s="31">
        <f t="shared" ref="L5:L7" si="0">AVERAGE(G5:K5)</f>
        <v>0.75108051754352056</v>
      </c>
    </row>
    <row r="6" spans="1:13" ht="67.95" customHeight="1" x14ac:dyDescent="0.3">
      <c r="A6" s="30" t="s">
        <v>61</v>
      </c>
      <c r="B6" s="19" t="s">
        <v>8</v>
      </c>
      <c r="C6" s="20">
        <v>0.84782608695652173</v>
      </c>
      <c r="D6" s="20">
        <v>0.76923076923076927</v>
      </c>
      <c r="E6" s="20">
        <v>0.90769230769230769</v>
      </c>
      <c r="F6" s="20">
        <v>0.81666666666666665</v>
      </c>
      <c r="G6" s="20">
        <v>0.74647887323943662</v>
      </c>
      <c r="H6" s="20">
        <v>0.36486486486486486</v>
      </c>
      <c r="I6" s="20">
        <v>0.70967741935483875</v>
      </c>
      <c r="J6" s="20">
        <v>0.57971014492753625</v>
      </c>
      <c r="K6" s="20">
        <v>0.84905660377358494</v>
      </c>
      <c r="L6" s="31">
        <f t="shared" si="0"/>
        <v>0.64995758123205227</v>
      </c>
    </row>
    <row r="7" spans="1:13" ht="67.95" customHeight="1" x14ac:dyDescent="0.3">
      <c r="A7" s="30" t="s">
        <v>62</v>
      </c>
      <c r="B7" s="19" t="s">
        <v>8</v>
      </c>
      <c r="C7" s="20">
        <v>0.69565217391304346</v>
      </c>
      <c r="D7" s="20">
        <v>0.48717948717948717</v>
      </c>
      <c r="E7" s="20">
        <v>0.50769230769230766</v>
      </c>
      <c r="F7" s="20">
        <v>0.81690140845070425</v>
      </c>
      <c r="G7" s="20">
        <v>0.81690140845070425</v>
      </c>
      <c r="H7" s="20">
        <v>0.64864864864864868</v>
      </c>
      <c r="I7" s="20">
        <v>0.77419354838709675</v>
      </c>
      <c r="J7" s="20">
        <v>0.79710144927536231</v>
      </c>
      <c r="K7" s="20">
        <v>0.79245283018867929</v>
      </c>
      <c r="L7" s="31">
        <f t="shared" si="0"/>
        <v>0.76585957699009821</v>
      </c>
      <c r="M7" s="31">
        <f>AVERAGE(L4:L7)</f>
        <v>0.7415220729281401</v>
      </c>
    </row>
    <row r="8" spans="1:13" ht="18" customHeight="1" x14ac:dyDescent="0.3">
      <c r="A8" s="6"/>
      <c r="B8" s="3"/>
      <c r="C8" s="3"/>
      <c r="D8" s="3"/>
      <c r="E8" s="3"/>
      <c r="F8" s="3"/>
      <c r="G8" s="4"/>
      <c r="H8" s="4"/>
      <c r="I8" s="4"/>
      <c r="J8" s="4"/>
      <c r="K8" s="4"/>
      <c r="L8" s="7"/>
    </row>
    <row r="9" spans="1:13" ht="67.95" customHeight="1" x14ac:dyDescent="0.3">
      <c r="A9" s="35" t="s">
        <v>59</v>
      </c>
      <c r="B9" s="15" t="s">
        <v>24</v>
      </c>
      <c r="C9" s="16">
        <v>0.70454545454545459</v>
      </c>
      <c r="D9" s="16">
        <v>0.6216216216216216</v>
      </c>
      <c r="E9" s="16">
        <v>0.72307692307692306</v>
      </c>
      <c r="F9" s="16">
        <v>0.98245614035087714</v>
      </c>
      <c r="G9" s="16">
        <v>0.71830985915492962</v>
      </c>
      <c r="H9" s="16">
        <f>20/71</f>
        <v>0.28169014084507044</v>
      </c>
      <c r="I9" s="16">
        <v>0.72131147540983609</v>
      </c>
      <c r="J9" s="16">
        <v>0.74242424242424243</v>
      </c>
      <c r="K9" s="16"/>
      <c r="L9" s="29">
        <f t="shared" ref="L9:L12" si="1">AVERAGE(G9:K9)</f>
        <v>0.61593392945851955</v>
      </c>
    </row>
    <row r="10" spans="1:13" ht="67.95" customHeight="1" x14ac:dyDescent="0.3">
      <c r="A10" s="35" t="s">
        <v>74</v>
      </c>
      <c r="B10" s="15" t="s">
        <v>24</v>
      </c>
      <c r="C10" s="16">
        <v>0.75</v>
      </c>
      <c r="D10" s="16">
        <v>0.59459459459459463</v>
      </c>
      <c r="E10" s="16">
        <v>0.58461538461538465</v>
      </c>
      <c r="F10" s="16">
        <v>0.73684210526315785</v>
      </c>
      <c r="G10" s="16">
        <v>0.6619718309859155</v>
      </c>
      <c r="H10" s="16">
        <v>0.62</v>
      </c>
      <c r="I10" s="16">
        <v>0.83606557377049184</v>
      </c>
      <c r="J10" s="16">
        <v>0.60606060606060608</v>
      </c>
      <c r="K10" s="16"/>
      <c r="L10" s="29">
        <f t="shared" si="1"/>
        <v>0.6810245027042533</v>
      </c>
    </row>
    <row r="11" spans="1:13" ht="85.95" customHeight="1" x14ac:dyDescent="0.3">
      <c r="A11" s="35" t="s">
        <v>89</v>
      </c>
      <c r="B11" s="15" t="s">
        <v>24</v>
      </c>
      <c r="C11" s="16">
        <v>0.72727272727272729</v>
      </c>
      <c r="D11" s="16">
        <v>0.6216216216216216</v>
      </c>
      <c r="E11" s="16">
        <v>0.7846153846153846</v>
      </c>
      <c r="F11" s="16">
        <v>0.7192982456140351</v>
      </c>
      <c r="G11" s="16">
        <v>0.6901408450704225</v>
      </c>
      <c r="H11" s="16">
        <v>0.48</v>
      </c>
      <c r="I11" s="16">
        <v>0.68852459016393441</v>
      </c>
      <c r="J11" s="16">
        <v>0.60606060606060608</v>
      </c>
      <c r="K11" s="16"/>
      <c r="L11" s="29">
        <f t="shared" si="1"/>
        <v>0.61618151032374069</v>
      </c>
    </row>
    <row r="12" spans="1:13" ht="67.95" customHeight="1" x14ac:dyDescent="0.3">
      <c r="A12" s="35" t="s">
        <v>88</v>
      </c>
      <c r="B12" s="15" t="s">
        <v>24</v>
      </c>
      <c r="C12" s="16">
        <v>0.84090909090909094</v>
      </c>
      <c r="D12" s="16">
        <v>0.64864864864864868</v>
      </c>
      <c r="E12" s="16">
        <v>0.76923076923076927</v>
      </c>
      <c r="F12" s="16">
        <v>0.63157894736842102</v>
      </c>
      <c r="G12" s="16">
        <v>0.71830985915492962</v>
      </c>
      <c r="H12" s="16">
        <v>0.45</v>
      </c>
      <c r="I12" s="16">
        <v>0.86885245901639341</v>
      </c>
      <c r="J12" s="16">
        <v>0.5757575757575758</v>
      </c>
      <c r="K12" s="16"/>
      <c r="L12" s="29">
        <f t="shared" si="1"/>
        <v>0.65322997348222467</v>
      </c>
      <c r="M12" s="31">
        <f>AVERAGE(L9:L12)</f>
        <v>0.64159247899218452</v>
      </c>
    </row>
    <row r="13" spans="1:13" ht="30.6" customHeight="1" x14ac:dyDescent="0.3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7"/>
    </row>
    <row r="14" spans="1:13" ht="67.95" customHeight="1" x14ac:dyDescent="0.3">
      <c r="A14" s="37" t="s">
        <v>63</v>
      </c>
      <c r="B14" s="17" t="s">
        <v>18</v>
      </c>
      <c r="C14" s="74"/>
      <c r="D14" s="74"/>
      <c r="E14" s="18">
        <v>0.97368421052631582</v>
      </c>
      <c r="F14" s="18">
        <v>0.93548387096774188</v>
      </c>
      <c r="G14" s="18">
        <v>0.9285714285714286</v>
      </c>
      <c r="H14" s="18">
        <v>0.97058823529411764</v>
      </c>
      <c r="I14" s="18">
        <v>0.8970588235294118</v>
      </c>
      <c r="J14" s="18">
        <v>0.87272727272727268</v>
      </c>
      <c r="K14" s="18">
        <v>0.98461538461538467</v>
      </c>
      <c r="L14" s="48">
        <f t="shared" ref="L14:L19" si="2">AVERAGE(G14:K14)</f>
        <v>0.93071222894752315</v>
      </c>
    </row>
    <row r="15" spans="1:13" ht="67.95" customHeight="1" x14ac:dyDescent="0.3">
      <c r="A15" s="37" t="s">
        <v>64</v>
      </c>
      <c r="B15" s="17" t="s">
        <v>18</v>
      </c>
      <c r="C15" s="18">
        <v>0.86792452830188682</v>
      </c>
      <c r="D15" s="18">
        <v>0.81395348837209303</v>
      </c>
      <c r="E15" s="18">
        <v>0.68421052631578949</v>
      </c>
      <c r="F15" s="18">
        <v>0.532258064516129</v>
      </c>
      <c r="G15" s="18">
        <v>0.4642857142857143</v>
      </c>
      <c r="H15" s="18">
        <v>0.69117647058823528</v>
      </c>
      <c r="I15" s="18">
        <v>0.66176470588235292</v>
      </c>
      <c r="J15" s="18">
        <v>0.72727272727272729</v>
      </c>
      <c r="K15" s="18">
        <v>0.55384615384615388</v>
      </c>
      <c r="L15" s="48">
        <f t="shared" si="2"/>
        <v>0.61966915437503667</v>
      </c>
    </row>
    <row r="16" spans="1:13" ht="67.95" customHeight="1" x14ac:dyDescent="0.3">
      <c r="A16" s="37" t="s">
        <v>65</v>
      </c>
      <c r="B16" s="17" t="s">
        <v>18</v>
      </c>
      <c r="C16" s="74"/>
      <c r="D16" s="74"/>
      <c r="E16" s="74"/>
      <c r="F16" s="18">
        <v>0.90322580645161288</v>
      </c>
      <c r="G16" s="18">
        <v>0.8392857142857143</v>
      </c>
      <c r="H16" s="18">
        <v>0.91176470588235292</v>
      </c>
      <c r="I16" s="18">
        <v>0.8529411764705882</v>
      </c>
      <c r="J16" s="18">
        <v>0.83636363636363631</v>
      </c>
      <c r="K16" s="18">
        <v>0.87692307692307692</v>
      </c>
      <c r="L16" s="48">
        <f t="shared" si="2"/>
        <v>0.86345566198507373</v>
      </c>
    </row>
    <row r="17" spans="1:13" ht="67.95" customHeight="1" x14ac:dyDescent="0.3">
      <c r="A17" s="37" t="s">
        <v>66</v>
      </c>
      <c r="B17" s="17" t="s">
        <v>18</v>
      </c>
      <c r="C17" s="18">
        <v>0.88235294117647056</v>
      </c>
      <c r="D17" s="18">
        <v>0.68292682926829273</v>
      </c>
      <c r="E17" s="18">
        <v>0.74358974358974361</v>
      </c>
      <c r="F17" s="18">
        <v>0.73770491803278693</v>
      </c>
      <c r="G17" s="18">
        <v>0.8035714285714286</v>
      </c>
      <c r="H17" s="18">
        <v>0.8529411764705882</v>
      </c>
      <c r="I17" s="18">
        <v>0.75</v>
      </c>
      <c r="J17" s="18">
        <v>0.76363636363636367</v>
      </c>
      <c r="K17" s="18">
        <v>0.7846153846153846</v>
      </c>
      <c r="L17" s="48">
        <f t="shared" si="2"/>
        <v>0.79095287065875297</v>
      </c>
    </row>
    <row r="18" spans="1:13" ht="67.95" customHeight="1" x14ac:dyDescent="0.3">
      <c r="A18" s="37" t="s">
        <v>67</v>
      </c>
      <c r="B18" s="17" t="s">
        <v>18</v>
      </c>
      <c r="C18" s="74"/>
      <c r="D18" s="74"/>
      <c r="E18" s="18">
        <v>0.76315789473684215</v>
      </c>
      <c r="F18" s="18">
        <v>0.77419354838709675</v>
      </c>
      <c r="G18" s="18">
        <v>0.8571428571428571</v>
      </c>
      <c r="H18" s="18">
        <v>0.36764705882352944</v>
      </c>
      <c r="I18" s="18">
        <v>0.57352941176470584</v>
      </c>
      <c r="J18" s="18">
        <v>0.65454545454545454</v>
      </c>
      <c r="K18" s="18">
        <v>0.90769230769230769</v>
      </c>
      <c r="L18" s="48">
        <f t="shared" si="2"/>
        <v>0.67211141799377094</v>
      </c>
    </row>
    <row r="19" spans="1:13" ht="67.95" customHeight="1" x14ac:dyDescent="0.3">
      <c r="A19" s="37" t="s">
        <v>68</v>
      </c>
      <c r="B19" s="17" t="s">
        <v>18</v>
      </c>
      <c r="C19" s="74"/>
      <c r="D19" s="74"/>
      <c r="E19" s="74"/>
      <c r="F19" s="74"/>
      <c r="G19" s="18">
        <v>0.8928571428571429</v>
      </c>
      <c r="H19" s="18">
        <v>0.72058823529411764</v>
      </c>
      <c r="I19" s="18">
        <v>0.75</v>
      </c>
      <c r="J19" s="18">
        <v>0.74545454545454548</v>
      </c>
      <c r="K19" s="18">
        <v>0.89230769230769236</v>
      </c>
      <c r="L19" s="48">
        <f t="shared" si="2"/>
        <v>0.80024152318269981</v>
      </c>
      <c r="M19" s="31">
        <f>AVERAGE(L14:L19)</f>
        <v>0.77952380952380951</v>
      </c>
    </row>
    <row r="20" spans="1:13" ht="22.2" customHeight="1" x14ac:dyDescent="0.3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7"/>
    </row>
    <row r="21" spans="1:13" ht="67.95" customHeight="1" x14ac:dyDescent="0.3">
      <c r="A21" s="14" t="s">
        <v>75</v>
      </c>
      <c r="B21" s="21" t="s">
        <v>30</v>
      </c>
      <c r="C21" s="21">
        <v>0.80392156862745101</v>
      </c>
      <c r="D21" s="21">
        <v>0.59459459459459463</v>
      </c>
      <c r="E21" s="21">
        <v>0.88372093023255816</v>
      </c>
      <c r="F21" s="21">
        <v>0.79032258064516125</v>
      </c>
      <c r="G21" s="22">
        <v>0.6785714285714286</v>
      </c>
      <c r="H21" s="22">
        <v>0.86764705882352944</v>
      </c>
      <c r="I21" s="22">
        <v>0.92537313432835822</v>
      </c>
      <c r="J21" s="22">
        <v>0.83018867924528306</v>
      </c>
      <c r="K21" s="22"/>
      <c r="L21" s="49">
        <f t="shared" ref="L21:L26" si="3">AVERAGE(G21:K21)</f>
        <v>0.82544507524214983</v>
      </c>
    </row>
    <row r="22" spans="1:13" ht="67.95" customHeight="1" x14ac:dyDescent="0.3">
      <c r="A22" s="14" t="s">
        <v>76</v>
      </c>
      <c r="B22" s="21" t="s">
        <v>30</v>
      </c>
      <c r="C22" s="22">
        <v>0.84090909090909094</v>
      </c>
      <c r="D22" s="22">
        <v>0.64864864864864868</v>
      </c>
      <c r="E22" s="22">
        <v>0.94871794871794868</v>
      </c>
      <c r="F22" s="22">
        <v>0.90322580645161288</v>
      </c>
      <c r="G22" s="22">
        <v>0.8035714285714286</v>
      </c>
      <c r="H22" s="22">
        <v>0.8529411764705882</v>
      </c>
      <c r="I22" s="22">
        <v>0.92537313432835822</v>
      </c>
      <c r="J22" s="22">
        <v>0.96226415094339623</v>
      </c>
      <c r="K22" s="22"/>
      <c r="L22" s="49">
        <f t="shared" si="3"/>
        <v>0.88603747257844279</v>
      </c>
    </row>
    <row r="23" spans="1:13" ht="67.95" customHeight="1" x14ac:dyDescent="0.3">
      <c r="A23" s="14" t="s">
        <v>77</v>
      </c>
      <c r="B23" s="21" t="s">
        <v>30</v>
      </c>
      <c r="C23" s="22">
        <v>0.80392156862745101</v>
      </c>
      <c r="D23" s="22">
        <v>0.70731707317073167</v>
      </c>
      <c r="E23" s="22">
        <v>0.82051282051282048</v>
      </c>
      <c r="F23" s="22">
        <v>0.67741935483870963</v>
      </c>
      <c r="G23" s="22">
        <v>0.7857142857142857</v>
      </c>
      <c r="H23" s="22">
        <v>0.69117647058823528</v>
      </c>
      <c r="I23" s="22">
        <v>0.73134328358208955</v>
      </c>
      <c r="J23" s="22">
        <v>0.79245283018867929</v>
      </c>
      <c r="K23" s="22"/>
      <c r="L23" s="49">
        <f t="shared" si="3"/>
        <v>0.75017171751832246</v>
      </c>
    </row>
    <row r="24" spans="1:13" ht="67.95" customHeight="1" x14ac:dyDescent="0.3">
      <c r="A24" s="14" t="s">
        <v>78</v>
      </c>
      <c r="B24" s="21" t="s">
        <v>30</v>
      </c>
      <c r="C24" s="22">
        <v>0.92452830188679247</v>
      </c>
      <c r="D24" s="22">
        <v>0.83720930232558144</v>
      </c>
      <c r="E24" s="22">
        <v>0.97368421052631582</v>
      </c>
      <c r="F24" s="22">
        <v>0.93548387096774188</v>
      </c>
      <c r="G24" s="22">
        <v>0.8035714285714286</v>
      </c>
      <c r="H24" s="22">
        <v>0.92647058823529416</v>
      </c>
      <c r="I24" s="22">
        <v>0.89552238805970152</v>
      </c>
      <c r="J24" s="22">
        <v>0.94339622641509435</v>
      </c>
      <c r="K24" s="22"/>
      <c r="L24" s="49">
        <f t="shared" si="3"/>
        <v>0.89224015782037958</v>
      </c>
    </row>
    <row r="25" spans="1:13" ht="67.95" customHeight="1" x14ac:dyDescent="0.3">
      <c r="A25" s="14" t="s">
        <v>79</v>
      </c>
      <c r="B25" s="21" t="s">
        <v>30</v>
      </c>
      <c r="C25" s="22">
        <v>0.68627450980392157</v>
      </c>
      <c r="D25" s="22">
        <v>0.80769230769230771</v>
      </c>
      <c r="E25" s="22">
        <v>0.86046511627906974</v>
      </c>
      <c r="F25" s="22">
        <v>0.97142857142857142</v>
      </c>
      <c r="G25" s="22">
        <v>0.5535714285714286</v>
      </c>
      <c r="H25" s="22">
        <v>0.75</v>
      </c>
      <c r="I25" s="22">
        <v>0.80597014925373134</v>
      </c>
      <c r="J25" s="22">
        <v>0.81132075471698117</v>
      </c>
      <c r="K25" s="22"/>
      <c r="L25" s="49">
        <f t="shared" si="3"/>
        <v>0.73021558313553525</v>
      </c>
    </row>
    <row r="26" spans="1:13" ht="67.95" customHeight="1" x14ac:dyDescent="0.3">
      <c r="A26" s="14" t="s">
        <v>26</v>
      </c>
      <c r="B26" s="21" t="s">
        <v>30</v>
      </c>
      <c r="C26" s="22">
        <v>0.96078431372549022</v>
      </c>
      <c r="D26" s="22">
        <v>0.80487804878048785</v>
      </c>
      <c r="E26" s="22">
        <v>0.4358974358974359</v>
      </c>
      <c r="F26" s="22">
        <v>0.68333333333333335</v>
      </c>
      <c r="G26" s="22">
        <v>0.7321428571428571</v>
      </c>
      <c r="H26" s="22">
        <v>0.70588235294117652</v>
      </c>
      <c r="I26" s="22">
        <v>0.67164179104477617</v>
      </c>
      <c r="J26" s="22">
        <v>0.58490566037735847</v>
      </c>
      <c r="K26" s="22"/>
      <c r="L26" s="49">
        <f t="shared" si="3"/>
        <v>0.67364316537654212</v>
      </c>
      <c r="M26" s="31">
        <f>AVERAGE(L21:L26)</f>
        <v>0.79295886194522869</v>
      </c>
    </row>
    <row r="27" spans="1:13" ht="16.2" customHeight="1" x14ac:dyDescent="0.3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7"/>
    </row>
    <row r="28" spans="1:13" ht="67.95" customHeight="1" x14ac:dyDescent="0.3">
      <c r="A28" s="50" t="s">
        <v>69</v>
      </c>
      <c r="B28" s="50" t="s">
        <v>19</v>
      </c>
      <c r="C28" s="90"/>
      <c r="D28" s="51">
        <v>0.88</v>
      </c>
      <c r="E28" s="51">
        <v>0.8666666666666667</v>
      </c>
      <c r="F28" s="51">
        <v>0.97142857142857142</v>
      </c>
      <c r="G28" s="51">
        <v>0.93442622950819676</v>
      </c>
      <c r="H28" s="51">
        <v>0.94339622641509435</v>
      </c>
      <c r="I28" s="51">
        <v>0.93650793650793651</v>
      </c>
      <c r="J28" s="51">
        <v>0.97014925373134331</v>
      </c>
      <c r="K28" s="51">
        <v>0.98113207547169812</v>
      </c>
      <c r="L28" s="52">
        <f t="shared" ref="L28:L36" si="4">AVERAGE(G28:K28)</f>
        <v>0.95312234432685394</v>
      </c>
    </row>
    <row r="29" spans="1:13" ht="67.95" customHeight="1" x14ac:dyDescent="0.3">
      <c r="A29" s="53" t="s">
        <v>70</v>
      </c>
      <c r="B29" s="50" t="s">
        <v>19</v>
      </c>
      <c r="C29" s="51">
        <v>0.96078431372549022</v>
      </c>
      <c r="D29" s="51">
        <v>0.85365853658536583</v>
      </c>
      <c r="E29" s="51">
        <v>0.97368421052631582</v>
      </c>
      <c r="F29" s="51">
        <v>0.51428571428571423</v>
      </c>
      <c r="G29" s="51">
        <v>0.81967213114754101</v>
      </c>
      <c r="H29" s="51">
        <v>0.90566037735849059</v>
      </c>
      <c r="I29" s="51">
        <v>0.96825396825396826</v>
      </c>
      <c r="J29" s="51">
        <v>0.9285714285714286</v>
      </c>
      <c r="K29" s="51">
        <v>0.94339622641509435</v>
      </c>
      <c r="L29" s="52">
        <f t="shared" si="4"/>
        <v>0.91311082634930452</v>
      </c>
    </row>
    <row r="30" spans="1:13" ht="67.95" customHeight="1" x14ac:dyDescent="0.3">
      <c r="A30" s="50" t="s">
        <v>71</v>
      </c>
      <c r="B30" s="50" t="s">
        <v>19</v>
      </c>
      <c r="C30" s="90"/>
      <c r="D30" s="90"/>
      <c r="E30" s="90"/>
      <c r="F30" s="51">
        <v>0.94285714285714284</v>
      </c>
      <c r="G30" s="51">
        <v>0.85245901639344257</v>
      </c>
      <c r="H30" s="51"/>
      <c r="I30" s="51"/>
      <c r="J30" s="51"/>
      <c r="K30" s="51"/>
      <c r="L30" s="52">
        <f t="shared" si="4"/>
        <v>0.85245901639344257</v>
      </c>
    </row>
    <row r="31" spans="1:13" ht="67.95" customHeight="1" x14ac:dyDescent="0.3">
      <c r="A31" s="50" t="s">
        <v>237</v>
      </c>
      <c r="B31" s="50" t="s">
        <v>19</v>
      </c>
      <c r="C31" s="90"/>
      <c r="D31" s="51">
        <v>0.80769230769230771</v>
      </c>
      <c r="E31" s="51">
        <v>0.69767441860465118</v>
      </c>
      <c r="F31" s="51">
        <v>0.97142857142857142</v>
      </c>
      <c r="G31" s="51">
        <v>0.72131147540983609</v>
      </c>
      <c r="H31" s="51">
        <v>0.56603773584905659</v>
      </c>
      <c r="I31" s="51">
        <v>0.74603174603174605</v>
      </c>
      <c r="J31" s="51">
        <v>0.62857142857142856</v>
      </c>
      <c r="K31" s="51">
        <v>0.71698113207547165</v>
      </c>
      <c r="L31" s="52">
        <f t="shared" si="4"/>
        <v>0.67578670358750781</v>
      </c>
    </row>
    <row r="32" spans="1:13" ht="67.95" customHeight="1" x14ac:dyDescent="0.3">
      <c r="A32" s="53" t="s">
        <v>72</v>
      </c>
      <c r="B32" s="50" t="s">
        <v>19</v>
      </c>
      <c r="C32" s="90"/>
      <c r="D32" s="90"/>
      <c r="E32" s="90"/>
      <c r="F32" s="90"/>
      <c r="G32" s="51">
        <v>0.80327868852459017</v>
      </c>
      <c r="H32" s="51">
        <v>0.49056603773584906</v>
      </c>
      <c r="I32" s="51">
        <v>0.92063492063492058</v>
      </c>
      <c r="J32" s="51">
        <v>0.62857142857142856</v>
      </c>
      <c r="K32" s="51">
        <v>0.96969696969696972</v>
      </c>
      <c r="L32" s="52">
        <f t="shared" si="4"/>
        <v>0.7625496090327516</v>
      </c>
    </row>
    <row r="33" spans="1:13" ht="67.95" customHeight="1" x14ac:dyDescent="0.3">
      <c r="A33" s="53" t="s">
        <v>73</v>
      </c>
      <c r="B33" s="50" t="s">
        <v>19</v>
      </c>
      <c r="C33" s="90"/>
      <c r="D33" s="90"/>
      <c r="E33" s="51">
        <v>0.90697674418604646</v>
      </c>
      <c r="F33" s="51"/>
      <c r="G33" s="51">
        <v>0.80327868852459017</v>
      </c>
      <c r="H33" s="51">
        <v>0.41510000000000002</v>
      </c>
      <c r="I33" s="51">
        <v>0.92063492063492058</v>
      </c>
      <c r="J33" s="51">
        <v>0.7142857142857143</v>
      </c>
      <c r="K33" s="51">
        <v>0.93939393939393945</v>
      </c>
      <c r="L33" s="52">
        <f t="shared" si="4"/>
        <v>0.75853865256783293</v>
      </c>
    </row>
    <row r="34" spans="1:13" ht="67.95" customHeight="1" x14ac:dyDescent="0.3">
      <c r="A34" s="54" t="s">
        <v>85</v>
      </c>
      <c r="B34" s="50" t="s">
        <v>19</v>
      </c>
      <c r="C34" s="51"/>
      <c r="D34" s="51">
        <v>0.9</v>
      </c>
      <c r="E34" s="51"/>
      <c r="F34" s="51">
        <v>0.88571428571428568</v>
      </c>
      <c r="G34" s="51"/>
      <c r="H34" s="51">
        <v>0.33960000000000001</v>
      </c>
      <c r="I34" s="51"/>
      <c r="J34" s="51">
        <v>0.8571428571428571</v>
      </c>
      <c r="K34" s="51">
        <v>0.9</v>
      </c>
      <c r="L34" s="52">
        <f t="shared" si="4"/>
        <v>0.69891428571428571</v>
      </c>
    </row>
    <row r="35" spans="1:13" ht="67.95" customHeight="1" x14ac:dyDescent="0.3">
      <c r="A35" s="54" t="s">
        <v>86</v>
      </c>
      <c r="B35" s="50" t="s">
        <v>19</v>
      </c>
      <c r="C35" s="75"/>
      <c r="D35" s="75"/>
      <c r="E35" s="75"/>
      <c r="F35" s="75"/>
      <c r="G35" s="75"/>
      <c r="H35" s="51">
        <v>0.73580000000000001</v>
      </c>
      <c r="I35" s="51">
        <v>0.98412698412698407</v>
      </c>
      <c r="J35" s="51">
        <v>0.75714285714285712</v>
      </c>
      <c r="K35" s="51">
        <v>0.96226415094339623</v>
      </c>
      <c r="L35" s="52">
        <f t="shared" si="4"/>
        <v>0.85983349805330933</v>
      </c>
    </row>
    <row r="36" spans="1:13" ht="67.95" customHeight="1" x14ac:dyDescent="0.3">
      <c r="A36" s="54" t="s">
        <v>87</v>
      </c>
      <c r="B36" s="50" t="s">
        <v>19</v>
      </c>
      <c r="C36" s="51"/>
      <c r="D36" s="51">
        <v>0.93877551020408168</v>
      </c>
      <c r="E36" s="51"/>
      <c r="F36" s="51">
        <v>0.91428571428571426</v>
      </c>
      <c r="G36" s="51"/>
      <c r="H36" s="51">
        <v>0.3962</v>
      </c>
      <c r="I36" s="51"/>
      <c r="J36" s="51"/>
      <c r="K36" s="51">
        <v>0.9</v>
      </c>
      <c r="L36" s="52">
        <f t="shared" si="4"/>
        <v>0.64810000000000001</v>
      </c>
      <c r="M36" s="31">
        <f>AVERAGE(L28:L36)</f>
        <v>0.79137943733614324</v>
      </c>
    </row>
    <row r="37" spans="1:13" ht="18.600000000000001" customHeight="1" x14ac:dyDescent="0.3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7"/>
    </row>
    <row r="38" spans="1:13" ht="67.95" customHeight="1" x14ac:dyDescent="0.3">
      <c r="A38" s="12" t="s">
        <v>80</v>
      </c>
      <c r="B38" s="15" t="s">
        <v>36</v>
      </c>
      <c r="C38" s="91"/>
      <c r="D38" s="91"/>
      <c r="E38" s="91"/>
      <c r="F38" s="91"/>
      <c r="G38" s="16">
        <v>0.88135593220338981</v>
      </c>
      <c r="H38" s="16">
        <v>0.84905660377358494</v>
      </c>
      <c r="I38" s="16">
        <v>0.967741935483871</v>
      </c>
      <c r="J38" s="16">
        <v>0.71641791044776115</v>
      </c>
      <c r="K38" s="16">
        <v>0.94339622641509435</v>
      </c>
      <c r="L38" s="29">
        <f t="shared" ref="L38:L45" si="5">AVERAGE(G38:K38)</f>
        <v>0.87159372166474025</v>
      </c>
    </row>
    <row r="39" spans="1:13" ht="67.95" customHeight="1" x14ac:dyDescent="0.3">
      <c r="A39" s="15" t="s">
        <v>81</v>
      </c>
      <c r="B39" s="15" t="s">
        <v>36</v>
      </c>
      <c r="C39" s="91"/>
      <c r="D39" s="91"/>
      <c r="E39" s="91"/>
      <c r="F39" s="16">
        <v>0.97142857142857142</v>
      </c>
      <c r="G39" s="16">
        <v>0.88135593220338981</v>
      </c>
      <c r="H39" s="16">
        <v>0.86792452830188682</v>
      </c>
      <c r="I39" s="16">
        <v>1</v>
      </c>
      <c r="J39" s="16">
        <v>0.95522388059701491</v>
      </c>
      <c r="K39" s="16">
        <v>0.98113207547169812</v>
      </c>
      <c r="L39" s="29">
        <f t="shared" si="5"/>
        <v>0.937127283314798</v>
      </c>
    </row>
    <row r="40" spans="1:13" ht="67.95" customHeight="1" x14ac:dyDescent="0.3">
      <c r="A40" s="12" t="s">
        <v>82</v>
      </c>
      <c r="B40" s="15" t="s">
        <v>36</v>
      </c>
      <c r="C40" s="16">
        <v>0.78431372549019607</v>
      </c>
      <c r="D40" s="16">
        <v>0.82692307692307687</v>
      </c>
      <c r="E40" s="16">
        <v>0.93023255813953487</v>
      </c>
      <c r="F40" s="16">
        <v>0.88571428571428568</v>
      </c>
      <c r="G40" s="16">
        <v>0.83050847457627119</v>
      </c>
      <c r="H40" s="16">
        <v>0.8867924528301887</v>
      </c>
      <c r="I40" s="16">
        <v>0.83870967741935487</v>
      </c>
      <c r="J40" s="16">
        <v>0.82089552238805974</v>
      </c>
      <c r="K40" s="16">
        <v>0.81132075471698117</v>
      </c>
      <c r="L40" s="29">
        <f t="shared" si="5"/>
        <v>0.83764537638617109</v>
      </c>
    </row>
    <row r="41" spans="1:13" ht="67.95" customHeight="1" x14ac:dyDescent="0.3">
      <c r="A41" s="12" t="s">
        <v>83</v>
      </c>
      <c r="B41" s="15" t="s">
        <v>36</v>
      </c>
      <c r="C41" s="16">
        <v>0.78</v>
      </c>
      <c r="D41" s="16">
        <v>0.86</v>
      </c>
      <c r="E41" s="16">
        <v>0.88888888888888884</v>
      </c>
      <c r="F41" s="16">
        <v>0.91428571428571426</v>
      </c>
      <c r="G41" s="16">
        <v>0.81355932203389836</v>
      </c>
      <c r="H41" s="16">
        <v>0.8867924528301887</v>
      </c>
      <c r="I41" s="16">
        <v>0.90322580645161288</v>
      </c>
      <c r="J41" s="16">
        <v>0.80597014925373134</v>
      </c>
      <c r="K41" s="16">
        <v>0.8867924528301887</v>
      </c>
      <c r="L41" s="29">
        <f t="shared" si="5"/>
        <v>0.85926803667992391</v>
      </c>
    </row>
    <row r="42" spans="1:13" ht="67.95" customHeight="1" x14ac:dyDescent="0.3">
      <c r="A42" s="12" t="s">
        <v>84</v>
      </c>
      <c r="B42" s="15" t="s">
        <v>36</v>
      </c>
      <c r="C42" s="16">
        <v>0.82</v>
      </c>
      <c r="D42" s="16">
        <v>0.92</v>
      </c>
      <c r="E42" s="16">
        <v>0.88888888888888884</v>
      </c>
      <c r="F42" s="16">
        <v>0.94285714285714284</v>
      </c>
      <c r="G42" s="16">
        <v>0.89830508474576276</v>
      </c>
      <c r="H42" s="16"/>
      <c r="I42" s="16"/>
      <c r="J42" s="16"/>
      <c r="K42" s="16"/>
      <c r="L42" s="29">
        <f t="shared" si="5"/>
        <v>0.89830508474576276</v>
      </c>
    </row>
    <row r="43" spans="1:13" ht="67.95" customHeight="1" x14ac:dyDescent="0.3">
      <c r="A43" s="55" t="s">
        <v>90</v>
      </c>
      <c r="B43" s="15" t="s">
        <v>36</v>
      </c>
      <c r="C43" s="16">
        <v>0.78</v>
      </c>
      <c r="D43" s="16"/>
      <c r="E43" s="16"/>
      <c r="F43" s="16">
        <v>0.1143</v>
      </c>
      <c r="G43" s="16">
        <v>0.86440677966101698</v>
      </c>
      <c r="H43" s="16">
        <v>0.41509433962264153</v>
      </c>
      <c r="I43" s="16">
        <v>0.94117647058823528</v>
      </c>
      <c r="J43" s="16">
        <v>0.26865671641791045</v>
      </c>
      <c r="K43" s="16">
        <v>0.92452830188679247</v>
      </c>
      <c r="L43" s="29">
        <f>AVERAGE(G43:K43)</f>
        <v>0.68277252163531932</v>
      </c>
    </row>
    <row r="44" spans="1:13" ht="67.95" customHeight="1" x14ac:dyDescent="0.3">
      <c r="A44" s="12" t="s">
        <v>91</v>
      </c>
      <c r="B44" s="15" t="s">
        <v>36</v>
      </c>
      <c r="C44" s="16">
        <v>0.82</v>
      </c>
      <c r="D44" s="16"/>
      <c r="E44" s="16">
        <v>0.93023255813953487</v>
      </c>
      <c r="F44" s="16"/>
      <c r="G44" s="16"/>
      <c r="H44" s="16">
        <v>0.49056603773584906</v>
      </c>
      <c r="I44" s="16">
        <v>0.93333333333333335</v>
      </c>
      <c r="J44" s="16">
        <v>0.62686567164179108</v>
      </c>
      <c r="K44" s="16">
        <v>0.92452830188679247</v>
      </c>
      <c r="L44" s="29">
        <f t="shared" si="5"/>
        <v>0.74382333614944152</v>
      </c>
    </row>
    <row r="45" spans="1:13" ht="67.95" customHeight="1" x14ac:dyDescent="0.3">
      <c r="A45" s="12" t="s">
        <v>92</v>
      </c>
      <c r="B45" s="15" t="s">
        <v>36</v>
      </c>
      <c r="C45" s="91"/>
      <c r="D45" s="91"/>
      <c r="E45" s="91"/>
      <c r="F45" s="16">
        <v>0.88571428571428568</v>
      </c>
      <c r="G45" s="16"/>
      <c r="H45" s="16">
        <v>0.41509433962264153</v>
      </c>
      <c r="I45" s="16">
        <v>0.93333333333333335</v>
      </c>
      <c r="J45" s="16">
        <v>0.53731343283582089</v>
      </c>
      <c r="K45" s="16">
        <v>0.94339622641509435</v>
      </c>
      <c r="L45" s="29">
        <f t="shared" si="5"/>
        <v>0.70728433305172256</v>
      </c>
    </row>
    <row r="46" spans="1:13" ht="67.95" customHeight="1" x14ac:dyDescent="0.3">
      <c r="A46" s="12" t="s">
        <v>93</v>
      </c>
      <c r="B46" s="15" t="s">
        <v>36</v>
      </c>
      <c r="C46" s="91"/>
      <c r="D46" s="91"/>
      <c r="E46" s="91"/>
      <c r="F46" s="16">
        <v>0.94289999999999996</v>
      </c>
      <c r="G46" s="16">
        <v>0.89830508474576276</v>
      </c>
      <c r="H46" s="16">
        <v>0.37735849056603776</v>
      </c>
      <c r="I46" s="16">
        <v>0.94117647058823528</v>
      </c>
      <c r="J46" s="16">
        <v>0.20895522388059701</v>
      </c>
      <c r="K46" s="16">
        <v>0.94339622641509435</v>
      </c>
      <c r="L46" s="29">
        <f>AVERAGE(G46:K46)</f>
        <v>0.67383829923914562</v>
      </c>
      <c r="M46" s="31">
        <f>AVERAGE(L38:L46)</f>
        <v>0.80129533254078056</v>
      </c>
    </row>
    <row r="50" spans="1:2" ht="28.8" x14ac:dyDescent="0.3">
      <c r="A50" s="76" t="s">
        <v>3</v>
      </c>
      <c r="B50" s="70" t="s">
        <v>254</v>
      </c>
    </row>
    <row r="51" spans="1:2" x14ac:dyDescent="0.3">
      <c r="A51" s="76" t="s">
        <v>8</v>
      </c>
      <c r="B51" s="77">
        <f>M7</f>
        <v>0.7415220729281401</v>
      </c>
    </row>
    <row r="52" spans="1:2" x14ac:dyDescent="0.3">
      <c r="A52" s="76" t="s">
        <v>24</v>
      </c>
      <c r="B52" s="77">
        <f>M12</f>
        <v>0.64159247899218452</v>
      </c>
    </row>
    <row r="53" spans="1:2" x14ac:dyDescent="0.3">
      <c r="A53" s="76" t="s">
        <v>18</v>
      </c>
      <c r="B53" s="77">
        <f>M19</f>
        <v>0.77952380952380951</v>
      </c>
    </row>
    <row r="54" spans="1:2" x14ac:dyDescent="0.3">
      <c r="A54" s="76" t="s">
        <v>30</v>
      </c>
      <c r="B54" s="77">
        <f>M26</f>
        <v>0.79295886194522869</v>
      </c>
    </row>
    <row r="55" spans="1:2" x14ac:dyDescent="0.3">
      <c r="A55" s="76" t="s">
        <v>19</v>
      </c>
      <c r="B55" s="77">
        <f>M36</f>
        <v>0.79137943733614324</v>
      </c>
    </row>
    <row r="56" spans="1:2" x14ac:dyDescent="0.3">
      <c r="A56" s="76" t="s">
        <v>36</v>
      </c>
      <c r="B56" s="77">
        <f>M46</f>
        <v>0.80129533254078056</v>
      </c>
    </row>
    <row r="59" spans="1:2" ht="28.8" x14ac:dyDescent="0.3">
      <c r="A59" s="76" t="s">
        <v>3</v>
      </c>
      <c r="B59" s="70" t="s">
        <v>255</v>
      </c>
    </row>
    <row r="60" spans="1:2" x14ac:dyDescent="0.3">
      <c r="A60" s="76" t="s">
        <v>8</v>
      </c>
      <c r="B60" s="77">
        <f>AVERAGE(G4:K7)</f>
        <v>0.7415220729281401</v>
      </c>
    </row>
    <row r="61" spans="1:2" x14ac:dyDescent="0.3">
      <c r="A61" s="76" t="s">
        <v>24</v>
      </c>
      <c r="B61" s="77">
        <f>AVERAGE(G9:K12)</f>
        <v>0.64159247899218463</v>
      </c>
    </row>
    <row r="62" spans="1:2" x14ac:dyDescent="0.3">
      <c r="A62" s="76" t="s">
        <v>18</v>
      </c>
      <c r="B62" s="77">
        <f>AVERAGE(G14:K19)</f>
        <v>0.77952380952380962</v>
      </c>
    </row>
    <row r="63" spans="1:2" x14ac:dyDescent="0.3">
      <c r="A63" s="76" t="s">
        <v>30</v>
      </c>
      <c r="B63" s="77">
        <f>AVERAGE(G21:K26)</f>
        <v>0.79295886194522891</v>
      </c>
    </row>
    <row r="64" spans="1:2" x14ac:dyDescent="0.3">
      <c r="A64" s="76" t="s">
        <v>19</v>
      </c>
      <c r="B64" s="77">
        <f>AVERAGE(G28:K36)</f>
        <v>0.80000790128773691</v>
      </c>
    </row>
    <row r="65" spans="1:2" x14ac:dyDescent="0.3">
      <c r="A65" s="76" t="s">
        <v>36</v>
      </c>
      <c r="B65" s="77">
        <f>AVERAGE(G38:K46)</f>
        <v>0.79522979374745906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0673-0DAD-4055-95D0-4E498532695A}">
  <dimension ref="A3:K121"/>
  <sheetViews>
    <sheetView topLeftCell="A72" zoomScale="98" zoomScaleNormal="98" workbookViewId="0">
      <selection activeCell="C139" sqref="C139"/>
    </sheetView>
  </sheetViews>
  <sheetFormatPr defaultRowHeight="14.4" x14ac:dyDescent="0.3"/>
  <cols>
    <col min="1" max="5" width="15.6640625" customWidth="1"/>
    <col min="6" max="11" width="17.33203125" customWidth="1"/>
  </cols>
  <sheetData>
    <row r="3" spans="1:11" ht="23.4" customHeight="1" x14ac:dyDescent="0.3">
      <c r="A3" s="11" t="s">
        <v>95</v>
      </c>
      <c r="B3" s="60"/>
      <c r="C3" s="60"/>
      <c r="D3" s="60"/>
      <c r="E3" s="60"/>
    </row>
    <row r="4" spans="1:11" ht="37.950000000000003" customHeight="1" x14ac:dyDescent="0.3">
      <c r="A4" s="11" t="s">
        <v>51</v>
      </c>
      <c r="B4" s="11" t="s">
        <v>240</v>
      </c>
      <c r="C4" s="11" t="s">
        <v>241</v>
      </c>
      <c r="D4" s="11" t="s">
        <v>242</v>
      </c>
      <c r="E4" s="11" t="s">
        <v>239</v>
      </c>
      <c r="F4" s="11" t="s">
        <v>57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58</v>
      </c>
    </row>
    <row r="5" spans="1:11" ht="37.950000000000003" customHeight="1" x14ac:dyDescent="0.3">
      <c r="A5" s="15" t="s">
        <v>38</v>
      </c>
      <c r="B5" s="16">
        <v>0.28889999999999999</v>
      </c>
      <c r="C5" s="16">
        <v>0.68292682926829273</v>
      </c>
      <c r="D5" s="16">
        <v>0.47513812154696133</v>
      </c>
      <c r="E5" s="16">
        <v>0.53146853146853146</v>
      </c>
      <c r="F5" s="16">
        <v>0.61363636363636365</v>
      </c>
      <c r="G5" s="16">
        <v>0.49650349650349651</v>
      </c>
      <c r="H5" s="16">
        <v>0.6333333333333333</v>
      </c>
      <c r="I5" s="16">
        <v>0.62251655629139069</v>
      </c>
      <c r="J5" s="16">
        <v>0.66279069767441856</v>
      </c>
      <c r="K5" s="29">
        <f>AVERAGE(C5:J5)</f>
        <v>0.58978924121534859</v>
      </c>
    </row>
    <row r="6" spans="1:11" ht="37.950000000000003" customHeight="1" x14ac:dyDescent="0.3">
      <c r="A6" s="12" t="s">
        <v>39</v>
      </c>
      <c r="B6" s="16">
        <v>0.6741573033707865</v>
      </c>
      <c r="C6" s="25">
        <v>0.65909090909090906</v>
      </c>
      <c r="D6" s="25">
        <v>0.57723577235772361</v>
      </c>
      <c r="E6" s="25">
        <v>0.57798165137614677</v>
      </c>
      <c r="F6" s="25">
        <v>0.73333333333333328</v>
      </c>
      <c r="G6" s="16">
        <v>0.66666666666666663</v>
      </c>
      <c r="H6" s="16">
        <v>0.74594594594594599</v>
      </c>
      <c r="I6" s="16">
        <v>0.48128342245989303</v>
      </c>
      <c r="J6" s="16">
        <v>0.64035087719298245</v>
      </c>
      <c r="K6" s="29">
        <f t="shared" ref="K6:K17" si="0">AVERAGE(C6:J6)</f>
        <v>0.63523607230294998</v>
      </c>
    </row>
    <row r="7" spans="1:11" ht="37.950000000000003" customHeight="1" x14ac:dyDescent="0.3">
      <c r="A7" s="12" t="s">
        <v>40</v>
      </c>
      <c r="B7" s="16">
        <v>0.53180000000000005</v>
      </c>
      <c r="C7" s="25">
        <v>8.5365853658536592E-2</v>
      </c>
      <c r="D7" s="25">
        <v>0.63291139240506333</v>
      </c>
      <c r="E7" s="25">
        <v>0.48514851485148514</v>
      </c>
      <c r="F7" s="25">
        <v>0.77837837837837842</v>
      </c>
      <c r="G7" s="16">
        <v>0.69948186528497414</v>
      </c>
      <c r="H7" s="16">
        <v>0.59259259259259256</v>
      </c>
      <c r="I7" s="16">
        <v>0.67015706806282727</v>
      </c>
      <c r="J7" s="16">
        <v>0.81578947368421051</v>
      </c>
      <c r="K7" s="29">
        <f t="shared" si="0"/>
        <v>0.59497814236475843</v>
      </c>
    </row>
    <row r="8" spans="1:11" ht="37.950000000000003" customHeight="1" x14ac:dyDescent="0.3">
      <c r="A8" s="15" t="s">
        <v>41</v>
      </c>
      <c r="B8" s="16">
        <v>0.78129999999999999</v>
      </c>
      <c r="C8" s="16">
        <v>0.81481481481481477</v>
      </c>
      <c r="D8" s="16">
        <v>0.81927710843373491</v>
      </c>
      <c r="E8" s="16">
        <v>0.64864864864864868</v>
      </c>
      <c r="F8" s="16">
        <v>0.94</v>
      </c>
      <c r="G8" s="16">
        <v>0.91666666666666663</v>
      </c>
      <c r="H8" s="16">
        <v>0.72727272727272729</v>
      </c>
      <c r="I8" s="16">
        <v>0.66666666666666663</v>
      </c>
      <c r="J8" s="16">
        <v>0.86274509803921573</v>
      </c>
      <c r="K8" s="29">
        <f t="shared" si="0"/>
        <v>0.79951146631780934</v>
      </c>
    </row>
    <row r="9" spans="1:11" ht="37.950000000000003" customHeight="1" x14ac:dyDescent="0.3">
      <c r="A9" s="15" t="s">
        <v>42</v>
      </c>
      <c r="B9" s="16">
        <v>0.8666666666666667</v>
      </c>
      <c r="C9" s="16">
        <v>0.48484848484848486</v>
      </c>
      <c r="D9" s="16">
        <v>0.72727272727272729</v>
      </c>
      <c r="E9" s="16">
        <v>0.660377358490566</v>
      </c>
      <c r="F9" s="16">
        <v>0.78260869565217395</v>
      </c>
      <c r="G9" s="16">
        <v>0.87142857142857144</v>
      </c>
      <c r="H9" s="16">
        <v>0.8392857142857143</v>
      </c>
      <c r="I9" s="16">
        <v>0.8035714285714286</v>
      </c>
      <c r="J9" s="16">
        <v>0.68333333333333335</v>
      </c>
      <c r="K9" s="29">
        <f t="shared" si="0"/>
        <v>0.73159078923537502</v>
      </c>
    </row>
    <row r="10" spans="1:11" ht="37.950000000000003" customHeight="1" x14ac:dyDescent="0.3">
      <c r="A10" s="15" t="s">
        <v>43</v>
      </c>
      <c r="B10" s="16">
        <v>0.73850000000000005</v>
      </c>
      <c r="C10" s="16">
        <v>0.7384615384615385</v>
      </c>
      <c r="D10" s="16">
        <v>0.79611650485436891</v>
      </c>
      <c r="E10" s="16">
        <v>0.85135135135135132</v>
      </c>
      <c r="F10" s="16">
        <v>0.92957746478873238</v>
      </c>
      <c r="G10" s="16">
        <v>0.82191780821917804</v>
      </c>
      <c r="H10" s="16">
        <v>0.81034482758620685</v>
      </c>
      <c r="I10" s="16">
        <v>0.80952380952380953</v>
      </c>
      <c r="J10" s="16">
        <v>0.86842105263157898</v>
      </c>
      <c r="K10" s="29">
        <f t="shared" si="0"/>
        <v>0.82821429467709551</v>
      </c>
    </row>
    <row r="11" spans="1:11" ht="37.950000000000003" customHeight="1" x14ac:dyDescent="0.3">
      <c r="A11" s="15" t="s">
        <v>44</v>
      </c>
      <c r="B11" s="16">
        <v>0.88372093023255816</v>
      </c>
      <c r="C11" s="16">
        <v>0.73684210526315785</v>
      </c>
      <c r="D11" s="16">
        <v>0.64516129032258063</v>
      </c>
      <c r="E11" s="16">
        <v>0.83157894736842108</v>
      </c>
      <c r="F11" s="16">
        <v>0.75531914893617025</v>
      </c>
      <c r="G11" s="16">
        <v>0.90476190476190477</v>
      </c>
      <c r="H11" s="16">
        <v>0.5714285714285714</v>
      </c>
      <c r="I11" s="16">
        <v>0.68888888888888888</v>
      </c>
      <c r="J11" s="16">
        <v>0.86567164179104472</v>
      </c>
      <c r="K11" s="29">
        <f t="shared" si="0"/>
        <v>0.74995656234509245</v>
      </c>
    </row>
    <row r="12" spans="1:11" ht="37.950000000000003" customHeight="1" x14ac:dyDescent="0.3">
      <c r="A12" s="15" t="s">
        <v>45</v>
      </c>
      <c r="B12" s="16">
        <v>0.92310000000000003</v>
      </c>
      <c r="C12" s="16">
        <v>0.92307692307692313</v>
      </c>
      <c r="D12" s="16">
        <v>1</v>
      </c>
      <c r="E12" s="16">
        <v>0.53333333333333333</v>
      </c>
      <c r="F12" s="16">
        <v>1</v>
      </c>
      <c r="G12" s="16">
        <v>1</v>
      </c>
      <c r="H12" s="16">
        <v>1</v>
      </c>
      <c r="I12" s="16">
        <v>0</v>
      </c>
      <c r="J12" s="16">
        <v>0</v>
      </c>
      <c r="K12" s="29">
        <f t="shared" si="0"/>
        <v>0.68205128205128207</v>
      </c>
    </row>
    <row r="13" spans="1:11" ht="37.950000000000003" customHeight="1" x14ac:dyDescent="0.3">
      <c r="A13" s="15" t="s">
        <v>46</v>
      </c>
      <c r="B13" s="16">
        <v>0.9</v>
      </c>
      <c r="C13" s="16">
        <v>0.83333333333333337</v>
      </c>
      <c r="D13" s="16">
        <v>0.41176470588235292</v>
      </c>
      <c r="E13" s="16">
        <v>0.72</v>
      </c>
      <c r="F13" s="16">
        <v>0.88235294117647056</v>
      </c>
      <c r="G13" s="16">
        <v>0.96</v>
      </c>
      <c r="H13" s="16">
        <v>0.89473684210526316</v>
      </c>
      <c r="I13" s="16">
        <v>0.8666666666666667</v>
      </c>
      <c r="J13" s="16">
        <v>0.9</v>
      </c>
      <c r="K13" s="29">
        <f t="shared" si="0"/>
        <v>0.80860681114551092</v>
      </c>
    </row>
    <row r="14" spans="1:11" ht="37.950000000000003" customHeight="1" x14ac:dyDescent="0.3">
      <c r="A14" s="15" t="s">
        <v>47</v>
      </c>
      <c r="B14" s="16">
        <v>1</v>
      </c>
      <c r="C14" s="16">
        <v>0.6875</v>
      </c>
      <c r="D14" s="16">
        <v>0.6333333333333333</v>
      </c>
      <c r="E14" s="16">
        <v>0.90909090909090906</v>
      </c>
      <c r="F14" s="16">
        <v>0.9</v>
      </c>
      <c r="G14" s="16">
        <v>0.73333333333333328</v>
      </c>
      <c r="H14" s="16">
        <v>0.82352941176470584</v>
      </c>
      <c r="I14" s="16">
        <v>0.97297297297297303</v>
      </c>
      <c r="J14" s="16">
        <v>1</v>
      </c>
      <c r="K14" s="29">
        <f t="shared" si="0"/>
        <v>0.83246999506190678</v>
      </c>
    </row>
    <row r="15" spans="1:11" ht="37.950000000000003" customHeight="1" x14ac:dyDescent="0.3">
      <c r="A15" s="15" t="s">
        <v>48</v>
      </c>
      <c r="B15" s="16">
        <v>1</v>
      </c>
      <c r="C15" s="16">
        <v>0.8125</v>
      </c>
      <c r="D15" s="16">
        <v>0.9</v>
      </c>
      <c r="E15" s="16">
        <v>0.95454545454545459</v>
      </c>
      <c r="F15" s="16">
        <v>0.96666666666666667</v>
      </c>
      <c r="G15" s="16">
        <v>1</v>
      </c>
      <c r="H15" s="16">
        <v>0.82352941176470584</v>
      </c>
      <c r="I15" s="16">
        <v>0.97297297297297303</v>
      </c>
      <c r="J15" s="16">
        <v>1</v>
      </c>
      <c r="K15" s="29">
        <f t="shared" si="0"/>
        <v>0.92877681324372496</v>
      </c>
    </row>
    <row r="16" spans="1:11" ht="37.950000000000003" customHeight="1" x14ac:dyDescent="0.3">
      <c r="A16" s="15" t="s">
        <v>49</v>
      </c>
      <c r="B16" s="16">
        <v>1</v>
      </c>
      <c r="C16" s="16">
        <v>0.9375</v>
      </c>
      <c r="D16" s="16">
        <v>1</v>
      </c>
      <c r="E16" s="16">
        <v>1</v>
      </c>
      <c r="F16" s="16">
        <v>1</v>
      </c>
      <c r="G16" s="16">
        <v>1</v>
      </c>
      <c r="H16" s="16">
        <v>0.88235294117647056</v>
      </c>
      <c r="I16" s="16">
        <v>0.97297297297297303</v>
      </c>
      <c r="J16" s="16">
        <v>1</v>
      </c>
      <c r="K16" s="29">
        <f t="shared" si="0"/>
        <v>0.97410323926868048</v>
      </c>
    </row>
    <row r="17" spans="1:11" ht="37.950000000000003" customHeight="1" x14ac:dyDescent="0.3">
      <c r="A17" s="15" t="s">
        <v>50</v>
      </c>
      <c r="B17" s="16">
        <v>0.6</v>
      </c>
      <c r="C17" s="16">
        <v>0.95238095238095233</v>
      </c>
      <c r="D17" s="16">
        <v>0.69230769230769229</v>
      </c>
      <c r="E17" s="16">
        <v>0.54166666666666663</v>
      </c>
      <c r="F17" s="16">
        <v>0.78947368421052633</v>
      </c>
      <c r="G17" s="16">
        <v>0.77272727272727271</v>
      </c>
      <c r="H17" s="16">
        <v>0.80434782608695654</v>
      </c>
      <c r="I17" s="16">
        <v>0.88524590163934425</v>
      </c>
      <c r="J17" s="16">
        <v>0.86956521739130432</v>
      </c>
      <c r="K17" s="29">
        <f t="shared" si="0"/>
        <v>0.78846440167633935</v>
      </c>
    </row>
    <row r="18" spans="1:11" ht="37.950000000000003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0" t="s">
        <v>96</v>
      </c>
      <c r="K18" s="31">
        <f>AVERAGE(K5:K17)</f>
        <v>0.76490377776199037</v>
      </c>
    </row>
    <row r="19" spans="1:11" ht="37.950000000000003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37.950000000000003" customHeight="1" x14ac:dyDescent="0.3">
      <c r="A20" s="11" t="s">
        <v>56</v>
      </c>
      <c r="B20" s="11" t="s">
        <v>240</v>
      </c>
      <c r="C20" s="11" t="s">
        <v>241</v>
      </c>
      <c r="D20" s="11" t="s">
        <v>242</v>
      </c>
      <c r="E20" s="11" t="s">
        <v>239</v>
      </c>
      <c r="F20" s="11" t="s">
        <v>57</v>
      </c>
      <c r="G20" s="11" t="s">
        <v>4</v>
      </c>
      <c r="H20" s="11" t="s">
        <v>5</v>
      </c>
      <c r="I20" s="11" t="s">
        <v>6</v>
      </c>
      <c r="J20" s="11" t="s">
        <v>7</v>
      </c>
      <c r="K20" s="11" t="s">
        <v>58</v>
      </c>
    </row>
    <row r="21" spans="1:11" ht="37.950000000000003" customHeight="1" x14ac:dyDescent="0.3">
      <c r="A21" s="21" t="s">
        <v>38</v>
      </c>
      <c r="B21" s="22">
        <v>0.42372881355932202</v>
      </c>
      <c r="C21" s="22">
        <v>0.72289156626506024</v>
      </c>
      <c r="D21" s="22">
        <v>0.67878787878787883</v>
      </c>
      <c r="E21" s="22">
        <v>0.72388059701492535</v>
      </c>
      <c r="F21" s="22">
        <v>0.73076923076923073</v>
      </c>
      <c r="G21" s="22">
        <v>0.61029411764705888</v>
      </c>
      <c r="H21" s="22">
        <v>0.43448275862068964</v>
      </c>
      <c r="I21" s="22">
        <v>0.75694444444444442</v>
      </c>
      <c r="J21" s="22"/>
      <c r="K21" s="29">
        <f t="shared" ref="K21:K33" si="1">AVERAGE(C21:J21)</f>
        <v>0.66543579907846973</v>
      </c>
    </row>
    <row r="22" spans="1:11" ht="37.950000000000003" customHeight="1" x14ac:dyDescent="0.3">
      <c r="A22" s="14" t="s">
        <v>39</v>
      </c>
      <c r="B22" s="26">
        <v>0.69863013698630139</v>
      </c>
      <c r="C22" s="26">
        <v>1</v>
      </c>
      <c r="D22" s="26">
        <v>0.70796460176991149</v>
      </c>
      <c r="E22" s="26">
        <v>0.68627450980392157</v>
      </c>
      <c r="F22" s="26">
        <v>0.68965517241379315</v>
      </c>
      <c r="G22" s="22">
        <v>0.78813559322033899</v>
      </c>
      <c r="H22" s="22">
        <v>0.75</v>
      </c>
      <c r="I22" s="22">
        <v>0.76859504132231404</v>
      </c>
      <c r="J22" s="22"/>
      <c r="K22" s="29">
        <f t="shared" si="1"/>
        <v>0.77008927407575423</v>
      </c>
    </row>
    <row r="23" spans="1:11" ht="37.950000000000003" customHeight="1" x14ac:dyDescent="0.3">
      <c r="A23" s="14" t="s">
        <v>40</v>
      </c>
      <c r="B23" s="26">
        <v>0.47445255474452552</v>
      </c>
      <c r="C23" s="26">
        <v>0.55670103092783507</v>
      </c>
      <c r="D23" s="26">
        <v>0.58108108108108103</v>
      </c>
      <c r="E23" s="26">
        <v>0.68421052631578949</v>
      </c>
      <c r="F23" s="26">
        <v>0.80110497237569056</v>
      </c>
      <c r="G23" s="22">
        <v>0.70652173913043481</v>
      </c>
      <c r="H23" s="22">
        <v>0.73369565217391308</v>
      </c>
      <c r="I23" s="22">
        <v>0.80219780219780223</v>
      </c>
      <c r="J23" s="22"/>
      <c r="K23" s="29">
        <f t="shared" si="1"/>
        <v>0.69507325774322093</v>
      </c>
    </row>
    <row r="24" spans="1:11" ht="37.950000000000003" customHeight="1" x14ac:dyDescent="0.3">
      <c r="A24" s="21" t="s">
        <v>41</v>
      </c>
      <c r="B24" s="22">
        <v>0.80645161290322576</v>
      </c>
      <c r="C24" s="22">
        <v>1</v>
      </c>
      <c r="D24" s="22">
        <v>1</v>
      </c>
      <c r="E24" s="22">
        <v>0.68571428571428572</v>
      </c>
      <c r="F24" s="22">
        <v>0.65217391304347827</v>
      </c>
      <c r="G24" s="22">
        <v>0.93478260869565222</v>
      </c>
      <c r="H24" s="22">
        <v>0.67164179104477617</v>
      </c>
      <c r="I24" s="22">
        <v>0.66666666666666663</v>
      </c>
      <c r="J24" s="22"/>
      <c r="K24" s="29">
        <f t="shared" si="1"/>
        <v>0.80156846645212287</v>
      </c>
    </row>
    <row r="25" spans="1:11" ht="37.950000000000003" customHeight="1" x14ac:dyDescent="0.3">
      <c r="A25" s="21" t="s">
        <v>42</v>
      </c>
      <c r="B25" s="22">
        <v>0.68292682926829273</v>
      </c>
      <c r="C25" s="22">
        <v>1</v>
      </c>
      <c r="D25" s="22">
        <v>0.95588235294117652</v>
      </c>
      <c r="E25" s="22">
        <v>0.87755102040816324</v>
      </c>
      <c r="F25" s="22">
        <v>0.87692307692307692</v>
      </c>
      <c r="G25" s="22">
        <v>0.92647058823529416</v>
      </c>
      <c r="H25" s="22">
        <v>0.86725663716814161</v>
      </c>
      <c r="I25" s="22">
        <v>0.95833333333333337</v>
      </c>
      <c r="J25" s="22"/>
      <c r="K25" s="29">
        <f t="shared" si="1"/>
        <v>0.92320242985845513</v>
      </c>
    </row>
    <row r="26" spans="1:11" ht="37.950000000000003" customHeight="1" x14ac:dyDescent="0.3">
      <c r="A26" s="21" t="s">
        <v>43</v>
      </c>
      <c r="B26" s="22">
        <v>0.34042553191489361</v>
      </c>
      <c r="C26" s="22">
        <v>0.96296296296296291</v>
      </c>
      <c r="D26" s="22">
        <v>0.82474226804123707</v>
      </c>
      <c r="E26" s="22">
        <v>0.85507246376811596</v>
      </c>
      <c r="F26" s="22">
        <v>0.86956521739130432</v>
      </c>
      <c r="G26" s="22">
        <v>0.59420289855072461</v>
      </c>
      <c r="H26" s="22">
        <v>0.70370370370370372</v>
      </c>
      <c r="I26" s="22">
        <v>0.83870967741935487</v>
      </c>
      <c r="J26" s="22"/>
      <c r="K26" s="29">
        <f t="shared" si="1"/>
        <v>0.80699417026248621</v>
      </c>
    </row>
    <row r="27" spans="1:11" ht="37.950000000000003" customHeight="1" x14ac:dyDescent="0.3">
      <c r="A27" s="21" t="s">
        <v>44</v>
      </c>
      <c r="B27" s="22">
        <v>0.51515151515151514</v>
      </c>
      <c r="C27" s="22">
        <v>1</v>
      </c>
      <c r="D27" s="22">
        <v>0.94915254237288138</v>
      </c>
      <c r="E27" s="22">
        <v>0.90109890109890112</v>
      </c>
      <c r="F27" s="22">
        <v>0.89010989010989006</v>
      </c>
      <c r="G27" s="22">
        <v>0.88888888888888884</v>
      </c>
      <c r="H27" s="22">
        <v>0.97101449275362317</v>
      </c>
      <c r="I27" s="22">
        <v>0.8928571428571429</v>
      </c>
      <c r="J27" s="22"/>
      <c r="K27" s="29">
        <f t="shared" si="1"/>
        <v>0.92758883686876115</v>
      </c>
    </row>
    <row r="28" spans="1:11" ht="37.950000000000003" customHeight="1" x14ac:dyDescent="0.3">
      <c r="A28" s="21" t="s">
        <v>45</v>
      </c>
      <c r="B28" s="22" t="e">
        <v>#DIV/0!</v>
      </c>
      <c r="C28" s="22">
        <v>0.76923076923076927</v>
      </c>
      <c r="D28" s="22">
        <v>0.875</v>
      </c>
      <c r="E28" s="22">
        <v>0.76923076923076927</v>
      </c>
      <c r="F28" s="22">
        <v>1</v>
      </c>
      <c r="G28" s="22">
        <v>0.625</v>
      </c>
      <c r="H28" s="22">
        <v>0.8</v>
      </c>
      <c r="I28" s="22">
        <v>0</v>
      </c>
      <c r="J28" s="22"/>
      <c r="K28" s="29">
        <f t="shared" si="1"/>
        <v>0.6912087912087912</v>
      </c>
    </row>
    <row r="29" spans="1:11" ht="37.950000000000003" customHeight="1" x14ac:dyDescent="0.3">
      <c r="A29" s="21" t="s">
        <v>46</v>
      </c>
      <c r="B29" s="22">
        <v>0.76923076923076927</v>
      </c>
      <c r="C29" s="22">
        <v>0.63636363636363635</v>
      </c>
      <c r="D29" s="22">
        <v>0.35294117647058826</v>
      </c>
      <c r="E29" s="22">
        <v>0.70833333333333337</v>
      </c>
      <c r="F29" s="22">
        <v>1</v>
      </c>
      <c r="G29" s="22">
        <v>0.58333333333333337</v>
      </c>
      <c r="H29" s="22">
        <v>0.68421052631578949</v>
      </c>
      <c r="I29" s="22">
        <v>1</v>
      </c>
      <c r="J29" s="22"/>
      <c r="K29" s="29">
        <f t="shared" si="1"/>
        <v>0.70931171511666868</v>
      </c>
    </row>
    <row r="30" spans="1:11" ht="37.950000000000003" customHeight="1" x14ac:dyDescent="0.3">
      <c r="A30" s="21" t="s">
        <v>47</v>
      </c>
      <c r="B30" s="22">
        <v>0.7</v>
      </c>
      <c r="C30" s="22">
        <v>0.80952380952380953</v>
      </c>
      <c r="D30" s="22">
        <v>0.93333333333333335</v>
      </c>
      <c r="E30" s="22">
        <v>0.77272727272727271</v>
      </c>
      <c r="F30" s="22">
        <v>0.96551724137931039</v>
      </c>
      <c r="G30" s="22">
        <v>0.6</v>
      </c>
      <c r="H30" s="22">
        <v>0.78787878787878785</v>
      </c>
      <c r="I30" s="22">
        <v>1</v>
      </c>
      <c r="J30" s="22"/>
      <c r="K30" s="29">
        <f t="shared" si="1"/>
        <v>0.83842577783464478</v>
      </c>
    </row>
    <row r="31" spans="1:11" ht="37.950000000000003" customHeight="1" x14ac:dyDescent="0.3">
      <c r="A31" s="21" t="s">
        <v>48</v>
      </c>
      <c r="B31" s="22">
        <v>0.65</v>
      </c>
      <c r="C31" s="22">
        <v>0.8571428571428571</v>
      </c>
      <c r="D31" s="22">
        <v>0.96666666666666667</v>
      </c>
      <c r="E31" s="22">
        <v>1</v>
      </c>
      <c r="F31" s="22">
        <v>0.96551724137931039</v>
      </c>
      <c r="G31" s="22">
        <v>0.9</v>
      </c>
      <c r="H31" s="22">
        <v>1</v>
      </c>
      <c r="I31" s="22">
        <v>1</v>
      </c>
      <c r="J31" s="22"/>
      <c r="K31" s="29">
        <f t="shared" si="1"/>
        <v>0.95561810931269064</v>
      </c>
    </row>
    <row r="32" spans="1:11" ht="37.950000000000003" customHeight="1" x14ac:dyDescent="0.3">
      <c r="A32" s="21" t="s">
        <v>49</v>
      </c>
      <c r="B32" s="22">
        <v>0.65</v>
      </c>
      <c r="C32" s="22">
        <v>0.8571428571428571</v>
      </c>
      <c r="D32" s="22">
        <v>0.96666666666666667</v>
      </c>
      <c r="E32" s="22">
        <v>0.95454545454545459</v>
      </c>
      <c r="F32" s="22">
        <v>0.96551724137931039</v>
      </c>
      <c r="G32" s="22">
        <v>0.93333333333333335</v>
      </c>
      <c r="H32" s="22">
        <v>0.78787878787878785</v>
      </c>
      <c r="I32" s="22">
        <v>0.97222222222222221</v>
      </c>
      <c r="J32" s="22"/>
      <c r="K32" s="29">
        <f t="shared" si="1"/>
        <v>0.91961522330980472</v>
      </c>
    </row>
    <row r="33" spans="1:11" ht="37.950000000000003" customHeight="1" x14ac:dyDescent="0.3">
      <c r="A33" s="21" t="s">
        <v>50</v>
      </c>
      <c r="B33" s="22">
        <v>0.7857142857142857</v>
      </c>
      <c r="C33" s="22">
        <v>0.95238095238095233</v>
      </c>
      <c r="D33" s="22">
        <v>0.89473684210526316</v>
      </c>
      <c r="E33" s="22">
        <v>0.63636363636363635</v>
      </c>
      <c r="F33" s="22">
        <v>0.94736842105263153</v>
      </c>
      <c r="G33" s="22">
        <v>0.72727272727272729</v>
      </c>
      <c r="H33" s="22">
        <v>0.95652173913043481</v>
      </c>
      <c r="I33" s="22">
        <v>0.81666666666666665</v>
      </c>
      <c r="J33" s="22"/>
      <c r="K33" s="29">
        <f t="shared" si="1"/>
        <v>0.84733014071033019</v>
      </c>
    </row>
    <row r="34" spans="1:11" ht="37.950000000000003" customHeight="1" x14ac:dyDescent="0.3">
      <c r="A34" s="3"/>
      <c r="B34" s="4"/>
      <c r="C34" s="3"/>
      <c r="D34" s="3"/>
      <c r="E34" s="3"/>
      <c r="F34" s="3"/>
      <c r="G34" s="3"/>
      <c r="H34" s="3"/>
      <c r="I34" s="3"/>
      <c r="J34" s="30" t="s">
        <v>96</v>
      </c>
      <c r="K34" s="31">
        <f>AVERAGE(K21:K33)</f>
        <v>0.8116509224486308</v>
      </c>
    </row>
    <row r="35" spans="1:11" ht="37.950000000000003" customHeight="1" x14ac:dyDescent="0.3">
      <c r="A35" s="11" t="s">
        <v>55</v>
      </c>
      <c r="B35" s="61" t="s">
        <v>240</v>
      </c>
      <c r="C35" s="11" t="s">
        <v>241</v>
      </c>
      <c r="D35" s="11" t="s">
        <v>242</v>
      </c>
      <c r="E35" s="11" t="s">
        <v>239</v>
      </c>
      <c r="F35" s="11" t="s">
        <v>57</v>
      </c>
      <c r="G35" s="11" t="s">
        <v>4</v>
      </c>
      <c r="H35" s="11" t="s">
        <v>5</v>
      </c>
      <c r="I35" s="11" t="s">
        <v>6</v>
      </c>
      <c r="J35" s="11" t="s">
        <v>7</v>
      </c>
      <c r="K35" s="11" t="s">
        <v>58</v>
      </c>
    </row>
    <row r="36" spans="1:11" ht="37.950000000000003" customHeight="1" x14ac:dyDescent="0.3">
      <c r="A36" s="19" t="s">
        <v>38</v>
      </c>
      <c r="B36" s="20">
        <v>0.69398907103825136</v>
      </c>
      <c r="C36" s="20">
        <v>0.76923076923076927</v>
      </c>
      <c r="D36" s="20">
        <v>0.63963963963963966</v>
      </c>
      <c r="E36" s="20">
        <v>0.51515151515151514</v>
      </c>
      <c r="F36" s="20">
        <v>0.72180451127819545</v>
      </c>
      <c r="G36" s="20">
        <v>0.77519379844961245</v>
      </c>
      <c r="H36" s="20">
        <v>0.66923076923076918</v>
      </c>
      <c r="I36" s="20">
        <v>0.60144927536231885</v>
      </c>
      <c r="J36" s="20">
        <v>0.68840579710144922</v>
      </c>
      <c r="K36" s="29">
        <f t="shared" ref="K36:K48" si="2">AVERAGE(C36:J36)</f>
        <v>0.67251325943053364</v>
      </c>
    </row>
    <row r="37" spans="1:11" ht="37.950000000000003" customHeight="1" x14ac:dyDescent="0.3">
      <c r="A37" s="13" t="s">
        <v>39</v>
      </c>
      <c r="B37" s="27">
        <v>0.64748201438848918</v>
      </c>
      <c r="C37" s="27">
        <v>0.66233766233766234</v>
      </c>
      <c r="D37" s="27">
        <v>0.83529411764705885</v>
      </c>
      <c r="E37" s="27">
        <v>0.57798165137614677</v>
      </c>
      <c r="F37" s="27">
        <v>0.52</v>
      </c>
      <c r="G37" s="20">
        <v>0.68695652173913047</v>
      </c>
      <c r="H37" s="20">
        <v>0.83783783783783783</v>
      </c>
      <c r="I37" s="20">
        <v>0.84530386740331487</v>
      </c>
      <c r="J37" s="20">
        <v>0.67241379310344829</v>
      </c>
      <c r="K37" s="29">
        <f t="shared" si="2"/>
        <v>0.70476568143057494</v>
      </c>
    </row>
    <row r="38" spans="1:11" ht="37.950000000000003" customHeight="1" x14ac:dyDescent="0.3">
      <c r="A38" s="13" t="s">
        <v>40</v>
      </c>
      <c r="B38" s="27">
        <v>0.44061302681992337</v>
      </c>
      <c r="C38" s="27">
        <v>0.70129870129870131</v>
      </c>
      <c r="D38" s="27">
        <v>0.65030674846625769</v>
      </c>
      <c r="E38" s="27">
        <v>0.41743119266055045</v>
      </c>
      <c r="F38" s="27">
        <v>0.60427807486631013</v>
      </c>
      <c r="G38" s="20">
        <v>0.7359550561797753</v>
      </c>
      <c r="H38" s="20">
        <v>0.70857142857142852</v>
      </c>
      <c r="I38" s="20">
        <v>0.78977272727272729</v>
      </c>
      <c r="J38" s="20">
        <v>0.84571428571428575</v>
      </c>
      <c r="K38" s="29">
        <f t="shared" si="2"/>
        <v>0.68166602687875455</v>
      </c>
    </row>
    <row r="39" spans="1:11" ht="37.950000000000003" customHeight="1" x14ac:dyDescent="0.3">
      <c r="A39" s="19" t="s">
        <v>41</v>
      </c>
      <c r="B39" s="20">
        <v>0.84848484848484851</v>
      </c>
      <c r="C39" s="20">
        <v>0.967741935483871</v>
      </c>
      <c r="D39" s="20">
        <v>0.88235294117647056</v>
      </c>
      <c r="E39" s="20">
        <v>0.91836734693877553</v>
      </c>
      <c r="F39" s="20">
        <v>0.8571428571428571</v>
      </c>
      <c r="G39" s="20">
        <v>0.93023255813953487</v>
      </c>
      <c r="H39" s="20">
        <v>0.83720930232558144</v>
      </c>
      <c r="I39" s="20">
        <v>0.93846153846153846</v>
      </c>
      <c r="J39" s="20">
        <v>0.92753623188405798</v>
      </c>
      <c r="K39" s="29">
        <f t="shared" si="2"/>
        <v>0.9073805889440858</v>
      </c>
    </row>
    <row r="40" spans="1:11" ht="37.950000000000003" customHeight="1" x14ac:dyDescent="0.3">
      <c r="A40" s="19" t="s">
        <v>42</v>
      </c>
      <c r="B40" s="20">
        <v>0.89552238805970152</v>
      </c>
      <c r="C40" s="20">
        <v>0.97499999999999998</v>
      </c>
      <c r="D40" s="20">
        <v>0.94117647058823528</v>
      </c>
      <c r="E40" s="20">
        <v>0.90769230769230769</v>
      </c>
      <c r="F40" s="20">
        <v>0.875</v>
      </c>
      <c r="G40" s="20">
        <v>0.967741935483871</v>
      </c>
      <c r="H40" s="20">
        <v>0.93650793650793651</v>
      </c>
      <c r="I40" s="20">
        <v>0.93693693693693691</v>
      </c>
      <c r="J40" s="20">
        <v>0.84615384615384615</v>
      </c>
      <c r="K40" s="29">
        <f t="shared" si="2"/>
        <v>0.92327617917039162</v>
      </c>
    </row>
    <row r="41" spans="1:11" ht="37.950000000000003" customHeight="1" x14ac:dyDescent="0.3">
      <c r="A41" s="19" t="s">
        <v>43</v>
      </c>
      <c r="B41" s="20">
        <v>0.85365853658536583</v>
      </c>
      <c r="C41" s="20">
        <v>0.95454545454545459</v>
      </c>
      <c r="D41" s="20">
        <v>0.84126984126984128</v>
      </c>
      <c r="E41" s="20">
        <v>0.865979381443299</v>
      </c>
      <c r="F41" s="20">
        <v>0.95652173913043481</v>
      </c>
      <c r="G41" s="20">
        <v>0.91304347826086951</v>
      </c>
      <c r="H41" s="20">
        <v>0.80303030303030298</v>
      </c>
      <c r="I41" s="20">
        <v>0.86538461538461542</v>
      </c>
      <c r="J41" s="20">
        <v>0.9152542372881356</v>
      </c>
      <c r="K41" s="29">
        <f t="shared" si="2"/>
        <v>0.88937863129411909</v>
      </c>
    </row>
    <row r="42" spans="1:11" ht="37.950000000000003" customHeight="1" x14ac:dyDescent="0.3">
      <c r="A42" s="19" t="s">
        <v>44</v>
      </c>
      <c r="B42" s="20">
        <v>0.83333333333333337</v>
      </c>
      <c r="C42" s="20">
        <v>0.93506493506493504</v>
      </c>
      <c r="D42" s="20">
        <v>0.80232558139534882</v>
      </c>
      <c r="E42" s="20">
        <v>0.94067796610169496</v>
      </c>
      <c r="F42" s="20">
        <v>0.88764044943820219</v>
      </c>
      <c r="G42" s="20">
        <v>0.85227272727272729</v>
      </c>
      <c r="H42" s="20">
        <v>0.81818181818181823</v>
      </c>
      <c r="I42" s="20">
        <v>0.87692307692307692</v>
      </c>
      <c r="J42" s="20">
        <v>0.87804878048780488</v>
      </c>
      <c r="K42" s="29">
        <f t="shared" si="2"/>
        <v>0.873891916858201</v>
      </c>
    </row>
    <row r="43" spans="1:11" ht="37.950000000000003" customHeight="1" x14ac:dyDescent="0.3">
      <c r="A43" s="19" t="s">
        <v>45</v>
      </c>
      <c r="B43" s="20">
        <v>0.92307692307692313</v>
      </c>
      <c r="C43" s="20">
        <v>0.8571428571428571</v>
      </c>
      <c r="D43" s="20">
        <v>1</v>
      </c>
      <c r="E43" s="20">
        <v>1</v>
      </c>
      <c r="F43" s="20">
        <v>0.83333333333333337</v>
      </c>
      <c r="G43" s="20">
        <v>1</v>
      </c>
      <c r="H43" s="20">
        <v>1</v>
      </c>
      <c r="I43" s="20">
        <v>1</v>
      </c>
      <c r="J43" s="20">
        <v>0</v>
      </c>
      <c r="K43" s="29">
        <f t="shared" si="2"/>
        <v>0.83630952380952384</v>
      </c>
    </row>
    <row r="44" spans="1:11" ht="37.950000000000003" customHeight="1" x14ac:dyDescent="0.3">
      <c r="A44" s="19" t="s">
        <v>46</v>
      </c>
      <c r="B44" s="20">
        <v>0.8936170212765957</v>
      </c>
      <c r="C44" s="20">
        <v>0.94444444444444442</v>
      </c>
      <c r="D44" s="20">
        <v>0.63636363636363635</v>
      </c>
      <c r="E44" s="20">
        <v>0.7142857142857143</v>
      </c>
      <c r="F44" s="20">
        <v>0.5</v>
      </c>
      <c r="G44" s="20">
        <v>0.9285714285714286</v>
      </c>
      <c r="H44" s="20">
        <v>0.54545454545454541</v>
      </c>
      <c r="I44" s="20">
        <v>0.5</v>
      </c>
      <c r="J44" s="20">
        <v>0.69230769230769229</v>
      </c>
      <c r="K44" s="29">
        <f t="shared" si="2"/>
        <v>0.68267843267843265</v>
      </c>
    </row>
    <row r="45" spans="1:11" ht="37.950000000000003" customHeight="1" x14ac:dyDescent="0.3">
      <c r="A45" s="19" t="s">
        <v>47</v>
      </c>
      <c r="B45" s="20">
        <v>1</v>
      </c>
      <c r="C45" s="20">
        <v>0.7142857142857143</v>
      </c>
      <c r="D45" s="20">
        <v>0.78947368421052633</v>
      </c>
      <c r="E45" s="20">
        <v>0.7857142857142857</v>
      </c>
      <c r="F45" s="20">
        <v>0.81818181818181823</v>
      </c>
      <c r="G45" s="20">
        <v>1</v>
      </c>
      <c r="H45" s="20">
        <v>0.92592592592592593</v>
      </c>
      <c r="I45" s="20">
        <v>0.81818181818181823</v>
      </c>
      <c r="J45" s="20">
        <v>1</v>
      </c>
      <c r="K45" s="29">
        <f t="shared" si="2"/>
        <v>0.85647040581251099</v>
      </c>
    </row>
    <row r="46" spans="1:11" ht="37.950000000000003" customHeight="1" x14ac:dyDescent="0.3">
      <c r="A46" s="19" t="s">
        <v>48</v>
      </c>
      <c r="B46" s="20">
        <v>1</v>
      </c>
      <c r="C46" s="20">
        <v>1</v>
      </c>
      <c r="D46" s="20">
        <v>0.94736842105263153</v>
      </c>
      <c r="E46" s="20">
        <v>1</v>
      </c>
      <c r="F46" s="20">
        <v>0.95454545454545459</v>
      </c>
      <c r="G46" s="20">
        <v>1</v>
      </c>
      <c r="H46" s="20">
        <v>0.96296296296296291</v>
      </c>
      <c r="I46" s="20">
        <v>0.93939393939393945</v>
      </c>
      <c r="J46" s="20">
        <v>1</v>
      </c>
      <c r="K46" s="29">
        <f t="shared" si="2"/>
        <v>0.97553384724437353</v>
      </c>
    </row>
    <row r="47" spans="1:11" ht="37.950000000000003" customHeight="1" x14ac:dyDescent="0.3">
      <c r="A47" s="19" t="s">
        <v>49</v>
      </c>
      <c r="B47" s="20">
        <v>1</v>
      </c>
      <c r="C47" s="20">
        <v>0.94117647058823528</v>
      </c>
      <c r="D47" s="20">
        <v>1</v>
      </c>
      <c r="E47" s="20">
        <v>0.9285714285714286</v>
      </c>
      <c r="F47" s="20">
        <v>0.86363636363636365</v>
      </c>
      <c r="G47" s="20">
        <v>1</v>
      </c>
      <c r="H47" s="20">
        <v>1</v>
      </c>
      <c r="I47" s="20">
        <v>0.93939393939393945</v>
      </c>
      <c r="J47" s="20">
        <v>0.94444444444444442</v>
      </c>
      <c r="K47" s="29">
        <f t="shared" si="2"/>
        <v>0.95215283082930147</v>
      </c>
    </row>
    <row r="48" spans="1:11" ht="37.950000000000003" customHeight="1" x14ac:dyDescent="0.3">
      <c r="A48" s="19" t="s">
        <v>50</v>
      </c>
      <c r="B48" s="20">
        <v>0.9285714285714286</v>
      </c>
      <c r="C48" s="20">
        <v>0.7142857142857143</v>
      </c>
      <c r="D48" s="20">
        <v>0.76190476190476186</v>
      </c>
      <c r="E48" s="20">
        <v>0.70588235294117652</v>
      </c>
      <c r="F48" s="20">
        <v>0.47619047619047616</v>
      </c>
      <c r="G48" s="20">
        <v>0.52631578947368418</v>
      </c>
      <c r="H48" s="20">
        <v>0.95</v>
      </c>
      <c r="I48" s="20">
        <v>0.89130434782608692</v>
      </c>
      <c r="J48" s="20">
        <v>0.9152542372881356</v>
      </c>
      <c r="K48" s="29">
        <f t="shared" si="2"/>
        <v>0.74264220998875452</v>
      </c>
    </row>
    <row r="49" spans="1:11" ht="37.950000000000003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0" t="s">
        <v>96</v>
      </c>
      <c r="K49" s="31">
        <f>AVERAGE(K36:K48)</f>
        <v>0.82297381033611994</v>
      </c>
    </row>
    <row r="50" spans="1:11" ht="37.950000000000003" customHeight="1" x14ac:dyDescent="0.3">
      <c r="A50" s="11" t="s">
        <v>54</v>
      </c>
      <c r="B50" s="11" t="s">
        <v>240</v>
      </c>
      <c r="C50" s="11" t="s">
        <v>241</v>
      </c>
      <c r="D50" s="11" t="s">
        <v>242</v>
      </c>
      <c r="E50" s="11" t="s">
        <v>239</v>
      </c>
      <c r="F50" s="11" t="s">
        <v>57</v>
      </c>
      <c r="G50" s="11" t="s">
        <v>4</v>
      </c>
      <c r="H50" s="11" t="s">
        <v>5</v>
      </c>
      <c r="I50" s="11" t="s">
        <v>6</v>
      </c>
      <c r="J50" s="11" t="s">
        <v>7</v>
      </c>
      <c r="K50" s="11" t="s">
        <v>58</v>
      </c>
    </row>
    <row r="51" spans="1:11" ht="37.950000000000003" customHeight="1" x14ac:dyDescent="0.3">
      <c r="A51" s="17" t="s">
        <v>38</v>
      </c>
      <c r="B51" s="18">
        <v>0.73023255813953492</v>
      </c>
      <c r="C51" s="18">
        <v>0.55639097744360899</v>
      </c>
      <c r="D51" s="18">
        <v>0.74561403508771928</v>
      </c>
      <c r="E51" s="18">
        <v>0.88535031847133761</v>
      </c>
      <c r="F51" s="18">
        <v>0.70769230769230773</v>
      </c>
      <c r="G51" s="18">
        <v>0.80645161290322576</v>
      </c>
      <c r="H51" s="18">
        <v>0.67441860465116277</v>
      </c>
      <c r="I51" s="18">
        <v>0.70370370370370372</v>
      </c>
      <c r="J51" s="18"/>
      <c r="K51" s="29">
        <f t="shared" ref="K51:K63" si="3">AVERAGE(C51:J51)</f>
        <v>0.72566022285043807</v>
      </c>
    </row>
    <row r="52" spans="1:11" ht="37.950000000000003" customHeight="1" x14ac:dyDescent="0.3">
      <c r="A52" s="9" t="s">
        <v>39</v>
      </c>
      <c r="B52" s="28">
        <v>0.8896551724137931</v>
      </c>
      <c r="C52" s="28">
        <v>0.57954545454545459</v>
      </c>
      <c r="D52" s="28">
        <v>0.76470588235294112</v>
      </c>
      <c r="E52" s="28">
        <v>0.66981132075471694</v>
      </c>
      <c r="F52" s="28">
        <v>0.72448979591836737</v>
      </c>
      <c r="G52" s="18">
        <v>0.81081081081081086</v>
      </c>
      <c r="H52" s="18">
        <v>0.90990990990990994</v>
      </c>
      <c r="I52" s="18">
        <v>0.83888888888888891</v>
      </c>
      <c r="J52" s="18"/>
      <c r="K52" s="29">
        <f t="shared" si="3"/>
        <v>0.75688029474015561</v>
      </c>
    </row>
    <row r="53" spans="1:11" ht="37.950000000000003" customHeight="1" x14ac:dyDescent="0.3">
      <c r="A53" s="9" t="s">
        <v>40</v>
      </c>
      <c r="B53" s="28">
        <v>0.51838235294117652</v>
      </c>
      <c r="C53" s="28">
        <v>0.48148148148148145</v>
      </c>
      <c r="D53" s="28">
        <v>0.50303030303030305</v>
      </c>
      <c r="E53" s="28">
        <v>0.51904761904761909</v>
      </c>
      <c r="F53" s="28">
        <v>0.66847826086956519</v>
      </c>
      <c r="G53" s="18">
        <v>0.76878612716763006</v>
      </c>
      <c r="H53" s="18">
        <v>0.64942528735632188</v>
      </c>
      <c r="I53" s="18">
        <v>0.63583815028901736</v>
      </c>
      <c r="J53" s="18"/>
      <c r="K53" s="29">
        <f t="shared" si="3"/>
        <v>0.60372674703456275</v>
      </c>
    </row>
    <row r="54" spans="1:11" ht="37.950000000000003" customHeight="1" x14ac:dyDescent="0.3">
      <c r="A54" s="17" t="s">
        <v>41</v>
      </c>
      <c r="B54" s="18">
        <v>0.77142857142857146</v>
      </c>
      <c r="C54" s="18">
        <v>0.74358974358974361</v>
      </c>
      <c r="D54" s="18">
        <v>0.82352941176470584</v>
      </c>
      <c r="E54" s="18">
        <v>0.8125</v>
      </c>
      <c r="F54" s="18">
        <v>0.77142857142857146</v>
      </c>
      <c r="G54" s="18">
        <v>0.76744186046511631</v>
      </c>
      <c r="H54" s="18">
        <v>1</v>
      </c>
      <c r="I54" s="18">
        <v>0.8</v>
      </c>
      <c r="J54" s="18"/>
      <c r="K54" s="29">
        <f t="shared" si="3"/>
        <v>0.81692708389259105</v>
      </c>
    </row>
    <row r="55" spans="1:11" ht="37.950000000000003" customHeight="1" x14ac:dyDescent="0.3">
      <c r="A55" s="17" t="s">
        <v>42</v>
      </c>
      <c r="B55" s="18">
        <v>0.90540540540540537</v>
      </c>
      <c r="C55" s="18">
        <v>0.60465116279069764</v>
      </c>
      <c r="D55" s="18">
        <v>0.90196078431372551</v>
      </c>
      <c r="E55" s="18">
        <v>0.796875</v>
      </c>
      <c r="F55" s="18">
        <v>0.77083333333333337</v>
      </c>
      <c r="G55" s="18">
        <v>0.77419354838709675</v>
      </c>
      <c r="H55" s="18">
        <v>0.92063492063492058</v>
      </c>
      <c r="I55" s="18">
        <v>0.90909090909090906</v>
      </c>
      <c r="J55" s="18"/>
      <c r="K55" s="29">
        <f t="shared" si="3"/>
        <v>0.81117709407866911</v>
      </c>
    </row>
    <row r="56" spans="1:11" ht="37.950000000000003" customHeight="1" x14ac:dyDescent="0.3">
      <c r="A56" s="17" t="s">
        <v>43</v>
      </c>
      <c r="B56" s="18">
        <v>0.7752808988764045</v>
      </c>
      <c r="C56" s="18">
        <v>0.65476190476190477</v>
      </c>
      <c r="D56" s="18">
        <v>0.86206896551724133</v>
      </c>
      <c r="E56" s="18">
        <v>0.60215053763440862</v>
      </c>
      <c r="F56" s="18">
        <v>0.80882352941176472</v>
      </c>
      <c r="G56" s="18">
        <v>0.72058823529411764</v>
      </c>
      <c r="H56" s="18">
        <v>0.89230769230769236</v>
      </c>
      <c r="I56" s="18">
        <v>0.83673469387755106</v>
      </c>
      <c r="J56" s="18"/>
      <c r="K56" s="29">
        <f t="shared" si="3"/>
        <v>0.76820507982924013</v>
      </c>
    </row>
    <row r="57" spans="1:11" ht="37.950000000000003" customHeight="1" x14ac:dyDescent="0.3">
      <c r="A57" s="17" t="s">
        <v>44</v>
      </c>
      <c r="B57" s="18">
        <v>0.86324786324786329</v>
      </c>
      <c r="C57" s="18">
        <v>0.76288659793814428</v>
      </c>
      <c r="D57" s="18">
        <v>0.79508196721311475</v>
      </c>
      <c r="E57" s="18">
        <v>0.82608695652173914</v>
      </c>
      <c r="F57" s="18">
        <v>0.85555555555555551</v>
      </c>
      <c r="G57" s="18">
        <v>0.875</v>
      </c>
      <c r="H57" s="18">
        <v>0.68831168831168832</v>
      </c>
      <c r="I57" s="18">
        <v>0.67692307692307696</v>
      </c>
      <c r="J57" s="18"/>
      <c r="K57" s="29">
        <f t="shared" si="3"/>
        <v>0.78283512035190284</v>
      </c>
    </row>
    <row r="58" spans="1:11" ht="37.950000000000003" customHeight="1" x14ac:dyDescent="0.3">
      <c r="A58" s="17" t="s">
        <v>45</v>
      </c>
      <c r="B58" s="18">
        <v>0.73076923076923073</v>
      </c>
      <c r="C58" s="18">
        <v>0.42857142857142855</v>
      </c>
      <c r="D58" s="18">
        <v>0.83333333333333337</v>
      </c>
      <c r="E58" s="18">
        <v>1</v>
      </c>
      <c r="F58" s="18">
        <v>0.91666666666666663</v>
      </c>
      <c r="G58" s="18">
        <v>1</v>
      </c>
      <c r="H58" s="18">
        <v>1</v>
      </c>
      <c r="I58" s="18">
        <v>1</v>
      </c>
      <c r="J58" s="18"/>
      <c r="K58" s="29">
        <f t="shared" si="3"/>
        <v>0.88265306122448983</v>
      </c>
    </row>
    <row r="59" spans="1:11" ht="37.950000000000003" customHeight="1" x14ac:dyDescent="0.3">
      <c r="A59" s="17" t="s">
        <v>46</v>
      </c>
      <c r="B59" s="18">
        <v>0.61538461538461542</v>
      </c>
      <c r="C59" s="18">
        <v>0.19047619047619047</v>
      </c>
      <c r="D59" s="18">
        <v>0.69565217391304346</v>
      </c>
      <c r="E59" s="18">
        <v>0.76923076923076927</v>
      </c>
      <c r="F59" s="18">
        <v>0.54545454545454541</v>
      </c>
      <c r="G59" s="18">
        <v>0.9285714285714286</v>
      </c>
      <c r="H59" s="18">
        <v>0.86363636363636365</v>
      </c>
      <c r="I59" s="18">
        <v>0.77777777777777779</v>
      </c>
      <c r="J59" s="18"/>
      <c r="K59" s="29">
        <f t="shared" si="3"/>
        <v>0.68154274986573138</v>
      </c>
    </row>
    <row r="60" spans="1:11" ht="37.950000000000003" customHeight="1" x14ac:dyDescent="0.3">
      <c r="A60" s="17" t="s">
        <v>47</v>
      </c>
      <c r="B60" s="18">
        <v>1</v>
      </c>
      <c r="C60" s="18">
        <v>0.94120000000000004</v>
      </c>
      <c r="D60" s="18">
        <v>0.94736842105263153</v>
      </c>
      <c r="E60" s="18">
        <v>0.8214285714285714</v>
      </c>
      <c r="F60" s="18">
        <v>0.86363636363636365</v>
      </c>
      <c r="G60" s="18">
        <v>0.8214285714285714</v>
      </c>
      <c r="H60" s="18">
        <v>0.92592592592592593</v>
      </c>
      <c r="I60" s="18">
        <v>0.84848484848484851</v>
      </c>
      <c r="J60" s="18"/>
      <c r="K60" s="29">
        <f t="shared" si="3"/>
        <v>0.88135324313670182</v>
      </c>
    </row>
    <row r="61" spans="1:11" ht="37.950000000000003" customHeight="1" x14ac:dyDescent="0.3">
      <c r="A61" s="17" t="s">
        <v>48</v>
      </c>
      <c r="B61" s="18">
        <v>1</v>
      </c>
      <c r="C61" s="18">
        <v>0.94117647058823528</v>
      </c>
      <c r="D61" s="18">
        <v>1</v>
      </c>
      <c r="E61" s="18">
        <v>1</v>
      </c>
      <c r="F61" s="18">
        <v>1</v>
      </c>
      <c r="G61" s="18">
        <v>1</v>
      </c>
      <c r="H61" s="18">
        <v>1</v>
      </c>
      <c r="I61" s="18">
        <v>0.90909090909090906</v>
      </c>
      <c r="J61" s="18"/>
      <c r="K61" s="29">
        <f t="shared" si="3"/>
        <v>0.97860962566844922</v>
      </c>
    </row>
    <row r="62" spans="1:11" ht="37.950000000000003" customHeight="1" x14ac:dyDescent="0.3">
      <c r="A62" s="17" t="s">
        <v>49</v>
      </c>
      <c r="B62" s="18">
        <v>1</v>
      </c>
      <c r="C62" s="18">
        <v>1</v>
      </c>
      <c r="D62" s="18">
        <v>0.94736842105263153</v>
      </c>
      <c r="E62" s="18">
        <v>0.9642857142857143</v>
      </c>
      <c r="F62" s="18">
        <v>0.90909090909090906</v>
      </c>
      <c r="G62" s="18">
        <v>1</v>
      </c>
      <c r="H62" s="18">
        <v>1</v>
      </c>
      <c r="I62" s="18">
        <v>0.96969696969696972</v>
      </c>
      <c r="J62" s="18"/>
      <c r="K62" s="29">
        <f t="shared" si="3"/>
        <v>0.97006314487517498</v>
      </c>
    </row>
    <row r="63" spans="1:11" ht="37.950000000000003" customHeight="1" x14ac:dyDescent="0.3">
      <c r="A63" s="17" t="s">
        <v>50</v>
      </c>
      <c r="B63" s="18">
        <v>0.79487179487179482</v>
      </c>
      <c r="C63" s="18">
        <v>0.875</v>
      </c>
      <c r="D63" s="18">
        <v>0.8571428571428571</v>
      </c>
      <c r="E63" s="18">
        <v>0.76470588235294112</v>
      </c>
      <c r="F63" s="18">
        <v>0.38095238095238093</v>
      </c>
      <c r="G63" s="18"/>
      <c r="H63" s="18">
        <v>0.84210526315789469</v>
      </c>
      <c r="I63" s="18">
        <v>0.8666666666666667</v>
      </c>
      <c r="J63" s="18"/>
      <c r="K63" s="29">
        <f t="shared" si="3"/>
        <v>0.76442884171212333</v>
      </c>
    </row>
    <row r="64" spans="1:11" ht="37.950000000000003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0" t="s">
        <v>96</v>
      </c>
      <c r="K64" s="31">
        <f>AVERAGE(K51:K63)</f>
        <v>0.80185094686617142</v>
      </c>
    </row>
    <row r="65" spans="1:11" ht="37.950000000000003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37.950000000000003" customHeight="1" x14ac:dyDescent="0.3">
      <c r="A66" s="11" t="s">
        <v>53</v>
      </c>
      <c r="B66" s="11" t="s">
        <v>240</v>
      </c>
      <c r="C66" s="11" t="s">
        <v>241</v>
      </c>
      <c r="D66" s="11" t="s">
        <v>242</v>
      </c>
      <c r="E66" s="11" t="s">
        <v>239</v>
      </c>
      <c r="F66" s="11" t="s">
        <v>57</v>
      </c>
      <c r="G66" s="11" t="s">
        <v>4</v>
      </c>
      <c r="H66" s="11" t="s">
        <v>5</v>
      </c>
      <c r="I66" s="11" t="s">
        <v>6</v>
      </c>
      <c r="J66" s="11" t="s">
        <v>7</v>
      </c>
      <c r="K66" s="11" t="s">
        <v>58</v>
      </c>
    </row>
    <row r="67" spans="1:11" ht="37.950000000000003" customHeight="1" x14ac:dyDescent="0.3">
      <c r="A67" s="15" t="s">
        <v>38</v>
      </c>
      <c r="B67" s="16">
        <v>0.62913907284768211</v>
      </c>
      <c r="C67" s="16">
        <v>0.66298342541436461</v>
      </c>
      <c r="D67" s="16">
        <v>0.64912280701754388</v>
      </c>
      <c r="E67" s="16">
        <v>0.53153153153153154</v>
      </c>
      <c r="F67" s="16">
        <v>0.69281045751633985</v>
      </c>
      <c r="G67" s="16">
        <v>0.81889763779527558</v>
      </c>
      <c r="H67" s="16">
        <v>0.79508196721311475</v>
      </c>
      <c r="I67" s="16">
        <v>0.7</v>
      </c>
      <c r="J67" s="16">
        <v>0.6796875</v>
      </c>
      <c r="K67" s="29">
        <f t="shared" ref="K67:K79" si="4">AVERAGE(C67:J67)</f>
        <v>0.69126441581102127</v>
      </c>
    </row>
    <row r="68" spans="1:11" ht="37.950000000000003" customHeight="1" x14ac:dyDescent="0.3">
      <c r="A68" s="12" t="s">
        <v>39</v>
      </c>
      <c r="B68" s="25">
        <v>0.625</v>
      </c>
      <c r="C68" s="25">
        <v>0.78676470588235292</v>
      </c>
      <c r="D68" s="25">
        <v>0.55844155844155841</v>
      </c>
      <c r="E68" s="25">
        <v>0.7</v>
      </c>
      <c r="F68" s="25">
        <v>0.45714285714285713</v>
      </c>
      <c r="G68" s="16">
        <v>0.75531914893617025</v>
      </c>
      <c r="H68" s="16">
        <v>0.78181818181818186</v>
      </c>
      <c r="I68" s="16">
        <v>0.67272727272727273</v>
      </c>
      <c r="J68" s="16">
        <v>0.72159090909090906</v>
      </c>
      <c r="K68" s="29">
        <f t="shared" si="4"/>
        <v>0.67922557925491289</v>
      </c>
    </row>
    <row r="69" spans="1:11" ht="37.950000000000003" customHeight="1" x14ac:dyDescent="0.3">
      <c r="A69" s="12" t="s">
        <v>40</v>
      </c>
      <c r="B69" s="25">
        <v>0.53974895397489542</v>
      </c>
      <c r="C69" s="25">
        <v>0.64806866952789699</v>
      </c>
      <c r="D69" s="25">
        <v>0.73825503355704702</v>
      </c>
      <c r="E69" s="25">
        <v>0.39130434782608697</v>
      </c>
      <c r="F69" s="25">
        <v>0.69154228855721389</v>
      </c>
      <c r="G69" s="16">
        <v>0.37430167597765363</v>
      </c>
      <c r="H69" s="16">
        <v>0.90963855421686746</v>
      </c>
      <c r="I69" s="16">
        <v>0.70930232558139539</v>
      </c>
      <c r="J69" s="16">
        <v>0.8012048192771084</v>
      </c>
      <c r="K69" s="29">
        <f t="shared" si="4"/>
        <v>0.65795221431515871</v>
      </c>
    </row>
    <row r="70" spans="1:11" ht="37.950000000000003" customHeight="1" x14ac:dyDescent="0.3">
      <c r="A70" s="15" t="s">
        <v>41</v>
      </c>
      <c r="B70" s="16">
        <v>0.86363636363636365</v>
      </c>
      <c r="C70" s="16">
        <v>0.93548387096774188</v>
      </c>
      <c r="D70" s="16">
        <v>1</v>
      </c>
      <c r="E70" s="16">
        <v>0.9</v>
      </c>
      <c r="F70" s="16">
        <v>0.91666666666666663</v>
      </c>
      <c r="G70" s="16">
        <v>0.73529411764705888</v>
      </c>
      <c r="H70" s="16">
        <v>0.81395348837209303</v>
      </c>
      <c r="I70" s="16">
        <v>0.93023255813953487</v>
      </c>
      <c r="J70" s="16">
        <v>0.95238095238095233</v>
      </c>
      <c r="K70" s="29">
        <f t="shared" si="4"/>
        <v>0.89800145677175591</v>
      </c>
    </row>
    <row r="71" spans="1:11" ht="37.950000000000003" customHeight="1" x14ac:dyDescent="0.3">
      <c r="A71" s="15" t="s">
        <v>42</v>
      </c>
      <c r="B71" s="16">
        <v>0.8571428571428571</v>
      </c>
      <c r="C71" s="16">
        <v>0.9285714285714286</v>
      </c>
      <c r="D71" s="16">
        <v>0.97499999999999998</v>
      </c>
      <c r="E71" s="16">
        <v>0.87234042553191493</v>
      </c>
      <c r="F71" s="16">
        <v>0.953125</v>
      </c>
      <c r="G71" s="16">
        <v>0.78723404255319152</v>
      </c>
      <c r="H71" s="16">
        <v>0.90163934426229508</v>
      </c>
      <c r="I71" s="16">
        <v>0.90476190476190477</v>
      </c>
      <c r="J71" s="16">
        <v>0.94444444444444442</v>
      </c>
      <c r="K71" s="29">
        <f t="shared" si="4"/>
        <v>0.90838957376564755</v>
      </c>
    </row>
    <row r="72" spans="1:11" ht="37.950000000000003" customHeight="1" x14ac:dyDescent="0.3">
      <c r="A72" s="15" t="s">
        <v>43</v>
      </c>
      <c r="B72" s="16">
        <v>0.92592592592592593</v>
      </c>
      <c r="C72" s="16">
        <v>0.83950617283950613</v>
      </c>
      <c r="D72" s="16">
        <v>0.86440677966101698</v>
      </c>
      <c r="E72" s="16">
        <v>0.86885245901639341</v>
      </c>
      <c r="F72" s="16">
        <v>0.89010989010989006</v>
      </c>
      <c r="G72" s="16">
        <v>0.94117647058823528</v>
      </c>
      <c r="H72" s="16">
        <v>0.89552238805970152</v>
      </c>
      <c r="I72" s="16">
        <v>0.921875</v>
      </c>
      <c r="J72" s="16">
        <v>0.84782608695652173</v>
      </c>
      <c r="K72" s="29">
        <f t="shared" si="4"/>
        <v>0.88365940590390812</v>
      </c>
    </row>
    <row r="73" spans="1:11" ht="37.950000000000003" customHeight="1" x14ac:dyDescent="0.3">
      <c r="A73" s="15" t="s">
        <v>44</v>
      </c>
      <c r="B73" s="16">
        <v>0.76666666666666672</v>
      </c>
      <c r="C73" s="16">
        <v>0.91891891891891897</v>
      </c>
      <c r="D73" s="16">
        <v>0.90666666666666662</v>
      </c>
      <c r="E73" s="16">
        <v>0.79761904761904767</v>
      </c>
      <c r="F73" s="16">
        <v>0.81081081081081086</v>
      </c>
      <c r="G73" s="16">
        <v>0.88764044943820219</v>
      </c>
      <c r="H73" s="16">
        <v>0.8</v>
      </c>
      <c r="I73" s="16">
        <v>0.97402597402597402</v>
      </c>
      <c r="J73" s="16">
        <v>0.60317460317460314</v>
      </c>
      <c r="K73" s="29">
        <f t="shared" si="4"/>
        <v>0.8373570588317778</v>
      </c>
    </row>
    <row r="74" spans="1:11" ht="37.950000000000003" customHeight="1" x14ac:dyDescent="0.3">
      <c r="A74" s="15" t="s">
        <v>45</v>
      </c>
      <c r="B74" s="16">
        <v>0.86538461538461542</v>
      </c>
      <c r="C74" s="16">
        <v>0.66666666666666663</v>
      </c>
      <c r="D74" s="16">
        <v>1</v>
      </c>
      <c r="E74" s="16">
        <v>1</v>
      </c>
      <c r="F74" s="16">
        <v>0.83333333333333337</v>
      </c>
      <c r="G74" s="16">
        <v>0.66666666666666663</v>
      </c>
      <c r="H74" s="16">
        <v>1</v>
      </c>
      <c r="I74" s="16">
        <v>1</v>
      </c>
      <c r="J74" s="16">
        <v>1</v>
      </c>
      <c r="K74" s="29">
        <f t="shared" si="4"/>
        <v>0.89583333333333337</v>
      </c>
    </row>
    <row r="75" spans="1:11" ht="37.950000000000003" customHeight="1" x14ac:dyDescent="0.3">
      <c r="A75" s="15" t="s">
        <v>46</v>
      </c>
      <c r="B75" s="16">
        <v>0.91304347826086951</v>
      </c>
      <c r="C75" s="16">
        <v>0.91304347826086951</v>
      </c>
      <c r="D75" s="16">
        <v>1</v>
      </c>
      <c r="E75" s="16">
        <v>0.77272727272727271</v>
      </c>
      <c r="F75" s="16">
        <v>1</v>
      </c>
      <c r="G75" s="16">
        <v>0.80952380952380953</v>
      </c>
      <c r="H75" s="16">
        <v>0.92307692307692313</v>
      </c>
      <c r="I75" s="16">
        <v>0.8571428571428571</v>
      </c>
      <c r="J75" s="16">
        <v>0.88888888888888884</v>
      </c>
      <c r="K75" s="29">
        <f t="shared" si="4"/>
        <v>0.89555040370257766</v>
      </c>
    </row>
    <row r="76" spans="1:11" ht="37.950000000000003" customHeight="1" x14ac:dyDescent="0.3">
      <c r="A76" s="15" t="s">
        <v>47</v>
      </c>
      <c r="B76" s="16">
        <v>0.95121951219512191</v>
      </c>
      <c r="C76" s="16">
        <v>1</v>
      </c>
      <c r="D76" s="16">
        <v>1</v>
      </c>
      <c r="E76" s="16">
        <v>0.78947368421052633</v>
      </c>
      <c r="F76" s="16">
        <v>1</v>
      </c>
      <c r="G76" s="16">
        <v>0.81818181818181823</v>
      </c>
      <c r="H76" s="16">
        <v>0.89655172413793105</v>
      </c>
      <c r="I76" s="16">
        <v>0.88888888888888884</v>
      </c>
      <c r="J76" s="16">
        <v>0.81818181818181823</v>
      </c>
      <c r="K76" s="29">
        <f t="shared" si="4"/>
        <v>0.901409741700123</v>
      </c>
    </row>
    <row r="77" spans="1:11" ht="37.950000000000003" customHeight="1" x14ac:dyDescent="0.3">
      <c r="A77" s="15" t="s">
        <v>48</v>
      </c>
      <c r="B77" s="16">
        <v>0.91304347826086951</v>
      </c>
      <c r="C77" s="16">
        <v>0.91666666666666663</v>
      </c>
      <c r="D77" s="16">
        <v>1</v>
      </c>
      <c r="E77" s="16">
        <v>1</v>
      </c>
      <c r="F77" s="16">
        <v>1</v>
      </c>
      <c r="G77" s="16">
        <v>0.95454545454545459</v>
      </c>
      <c r="H77" s="16">
        <v>1</v>
      </c>
      <c r="I77" s="16">
        <v>1</v>
      </c>
      <c r="J77" s="16">
        <v>0.93939393939393945</v>
      </c>
      <c r="K77" s="29">
        <f t="shared" si="4"/>
        <v>0.97632575757575757</v>
      </c>
    </row>
    <row r="78" spans="1:11" ht="37.950000000000003" customHeight="1" x14ac:dyDescent="0.3">
      <c r="A78" s="15" t="s">
        <v>49</v>
      </c>
      <c r="B78" s="16">
        <v>0.95652173913043481</v>
      </c>
      <c r="C78" s="16">
        <v>1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0.96296296296296291</v>
      </c>
      <c r="J78" s="16">
        <v>0.96969696969696972</v>
      </c>
      <c r="K78" s="29">
        <f t="shared" si="4"/>
        <v>0.99158249158249157</v>
      </c>
    </row>
    <row r="79" spans="1:11" ht="37.950000000000003" customHeight="1" x14ac:dyDescent="0.3">
      <c r="A79" s="15" t="s">
        <v>50</v>
      </c>
      <c r="B79" s="16">
        <v>1</v>
      </c>
      <c r="C79" s="16">
        <v>0.97435897435897434</v>
      </c>
      <c r="D79" s="16">
        <v>0.81818181818181823</v>
      </c>
      <c r="E79" s="16">
        <v>1</v>
      </c>
      <c r="F79" s="16">
        <v>0.79411764705882348</v>
      </c>
      <c r="G79" s="16">
        <v>0.5714285714285714</v>
      </c>
      <c r="H79" s="16">
        <v>0.94444444444444442</v>
      </c>
      <c r="I79" s="16">
        <v>1</v>
      </c>
      <c r="J79" s="16">
        <v>0.9555555555555556</v>
      </c>
      <c r="K79" s="29">
        <f t="shared" si="4"/>
        <v>0.88226087637852346</v>
      </c>
    </row>
    <row r="80" spans="1:11" ht="37.950000000000003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0" t="s">
        <v>96</v>
      </c>
      <c r="K80" s="31">
        <f>AVERAGE(K67:K79)</f>
        <v>0.85375479299438384</v>
      </c>
    </row>
    <row r="81" spans="1:11" ht="37.950000000000003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37.950000000000003" customHeight="1" x14ac:dyDescent="0.3">
      <c r="A82" s="11" t="s">
        <v>52</v>
      </c>
      <c r="B82" s="11" t="s">
        <v>240</v>
      </c>
      <c r="C82" s="11" t="s">
        <v>241</v>
      </c>
      <c r="D82" s="11" t="s">
        <v>242</v>
      </c>
      <c r="E82" s="11" t="s">
        <v>239</v>
      </c>
      <c r="F82" s="11" t="s">
        <v>57</v>
      </c>
      <c r="G82" s="11" t="s">
        <v>4</v>
      </c>
      <c r="H82" s="11" t="s">
        <v>5</v>
      </c>
      <c r="I82" s="11" t="s">
        <v>6</v>
      </c>
      <c r="J82" s="11" t="s">
        <v>7</v>
      </c>
      <c r="K82" s="11" t="s">
        <v>58</v>
      </c>
    </row>
    <row r="83" spans="1:11" ht="37.950000000000003" customHeight="1" x14ac:dyDescent="0.3">
      <c r="A83" s="19" t="s">
        <v>38</v>
      </c>
      <c r="B83" s="20">
        <v>0.6333333333333333</v>
      </c>
      <c r="C83" s="20">
        <v>0.88700564971751417</v>
      </c>
      <c r="D83" s="20">
        <v>0.57657657657657657</v>
      </c>
      <c r="E83" s="20">
        <v>0.6132075471698113</v>
      </c>
      <c r="F83" s="20">
        <v>0.7483443708609272</v>
      </c>
      <c r="G83" s="20">
        <v>0.69354838709677424</v>
      </c>
      <c r="H83" s="20">
        <v>0.81666666666666665</v>
      </c>
      <c r="I83" s="20">
        <v>0.78151260504201681</v>
      </c>
      <c r="J83" s="20">
        <v>0.61111111111111116</v>
      </c>
      <c r="K83" s="29">
        <f t="shared" ref="K83:K95" si="5">AVERAGE(C83:J83)</f>
        <v>0.7159966142801748</v>
      </c>
    </row>
    <row r="84" spans="1:11" ht="37.950000000000003" customHeight="1" x14ac:dyDescent="0.3">
      <c r="A84" s="13" t="s">
        <v>39</v>
      </c>
      <c r="B84" s="27">
        <v>0.82352941176470584</v>
      </c>
      <c r="C84" s="27">
        <v>0.82706766917293228</v>
      </c>
      <c r="D84" s="27">
        <v>0.77027027027027029</v>
      </c>
      <c r="E84" s="27">
        <v>0.83333333333333337</v>
      </c>
      <c r="F84" s="27">
        <v>0.87671232876712324</v>
      </c>
      <c r="G84" s="20">
        <v>0.66304347826086951</v>
      </c>
      <c r="H84" s="20">
        <v>0.89090909090909087</v>
      </c>
      <c r="I84" s="20">
        <v>0.90566037735849059</v>
      </c>
      <c r="J84" s="20">
        <v>0.78735632183908044</v>
      </c>
      <c r="K84" s="29">
        <f t="shared" si="5"/>
        <v>0.81929410873889885</v>
      </c>
    </row>
    <row r="85" spans="1:11" ht="37.950000000000003" customHeight="1" x14ac:dyDescent="0.3">
      <c r="A85" s="13" t="s">
        <v>40</v>
      </c>
      <c r="B85" s="27">
        <v>0.6495726495726496</v>
      </c>
      <c r="C85" s="27">
        <v>0.68510638297872339</v>
      </c>
      <c r="D85" s="27">
        <v>0.68085106382978722</v>
      </c>
      <c r="E85" s="27">
        <v>0.43790849673202614</v>
      </c>
      <c r="F85" s="27">
        <v>0.517948717948718</v>
      </c>
      <c r="G85" s="20">
        <v>0.33898305084745761</v>
      </c>
      <c r="H85" s="20">
        <v>0.8404907975460123</v>
      </c>
      <c r="I85" s="20">
        <v>0.91304347826086951</v>
      </c>
      <c r="J85" s="20">
        <v>0.83229813664596275</v>
      </c>
      <c r="K85" s="29">
        <f t="shared" si="5"/>
        <v>0.65582876559869463</v>
      </c>
    </row>
    <row r="86" spans="1:11" ht="37.950000000000003" customHeight="1" x14ac:dyDescent="0.3">
      <c r="A86" s="19" t="s">
        <v>41</v>
      </c>
      <c r="B86" s="20">
        <v>0.77272727272727271</v>
      </c>
      <c r="C86" s="20">
        <v>0.9</v>
      </c>
      <c r="D86" s="20">
        <v>0.9375</v>
      </c>
      <c r="E86" s="20">
        <v>0.90322580645161288</v>
      </c>
      <c r="F86" s="20">
        <v>0.85416666666666663</v>
      </c>
      <c r="G86" s="20">
        <v>0.82857142857142863</v>
      </c>
      <c r="H86" s="20">
        <v>0.80487804878048785</v>
      </c>
      <c r="I86" s="20">
        <v>0.9285714285714286</v>
      </c>
      <c r="J86" s="20">
        <v>0.875</v>
      </c>
      <c r="K86" s="29">
        <f t="shared" si="5"/>
        <v>0.87898917238020302</v>
      </c>
    </row>
    <row r="87" spans="1:11" ht="37.950000000000003" customHeight="1" x14ac:dyDescent="0.3">
      <c r="A87" s="19" t="s">
        <v>42</v>
      </c>
      <c r="B87" s="20">
        <v>0.90322580645161288</v>
      </c>
      <c r="C87" s="20">
        <v>0.92753623188405798</v>
      </c>
      <c r="D87" s="20">
        <v>0.92307692307692313</v>
      </c>
      <c r="E87" s="20">
        <v>0.97872340425531912</v>
      </c>
      <c r="F87" s="20">
        <v>0.83333333333333337</v>
      </c>
      <c r="G87" s="20">
        <v>0.79166666666666663</v>
      </c>
      <c r="H87" s="20">
        <v>0.9</v>
      </c>
      <c r="I87" s="20">
        <v>0.90163934426229508</v>
      </c>
      <c r="J87" s="20">
        <v>0.89719626168224298</v>
      </c>
      <c r="K87" s="29">
        <f t="shared" si="5"/>
        <v>0.89414652064510491</v>
      </c>
    </row>
    <row r="88" spans="1:11" ht="37.950000000000003" customHeight="1" x14ac:dyDescent="0.3">
      <c r="A88" s="19" t="s">
        <v>43</v>
      </c>
      <c r="B88" s="20">
        <v>0.89873417721518989</v>
      </c>
      <c r="C88" s="20">
        <v>0.78205128205128205</v>
      </c>
      <c r="D88" s="20">
        <v>0.7931034482758621</v>
      </c>
      <c r="E88" s="20">
        <v>0.85</v>
      </c>
      <c r="F88" s="20">
        <v>0.8202247191011236</v>
      </c>
      <c r="G88" s="20">
        <v>0.80597014925373134</v>
      </c>
      <c r="H88" s="20">
        <v>0.9375</v>
      </c>
      <c r="I88" s="20">
        <v>0.92982456140350878</v>
      </c>
      <c r="J88" s="20">
        <v>0.97777777777777775</v>
      </c>
      <c r="K88" s="29">
        <f t="shared" si="5"/>
        <v>0.8620564922329107</v>
      </c>
    </row>
    <row r="89" spans="1:11" ht="37.950000000000003" customHeight="1" x14ac:dyDescent="0.3">
      <c r="A89" s="19" t="s">
        <v>44</v>
      </c>
      <c r="B89" s="20">
        <v>0.84070796460176989</v>
      </c>
      <c r="C89" s="20">
        <v>0.88</v>
      </c>
      <c r="D89" s="20">
        <v>0.97297297297297303</v>
      </c>
      <c r="E89" s="20">
        <v>0.84146341463414631</v>
      </c>
      <c r="F89" s="20">
        <v>0.84536082474226804</v>
      </c>
      <c r="G89" s="20">
        <v>0.9101123595505618</v>
      </c>
      <c r="H89" s="20">
        <v>0.90909090909090906</v>
      </c>
      <c r="I89" s="20">
        <v>0.94594594594594594</v>
      </c>
      <c r="J89" s="20">
        <v>0.98360655737704916</v>
      </c>
      <c r="K89" s="29">
        <f t="shared" si="5"/>
        <v>0.91106912303923171</v>
      </c>
    </row>
    <row r="90" spans="1:11" ht="37.950000000000003" customHeight="1" x14ac:dyDescent="0.3">
      <c r="A90" s="19" t="s">
        <v>45</v>
      </c>
      <c r="B90" s="20">
        <v>1</v>
      </c>
      <c r="C90" s="20">
        <v>0.52380952380952384</v>
      </c>
      <c r="D90" s="20">
        <v>1</v>
      </c>
      <c r="E90" s="20">
        <v>0.81818181818181823</v>
      </c>
      <c r="F90" s="20">
        <v>0.33333333333333331</v>
      </c>
      <c r="G90" s="20">
        <v>0.75</v>
      </c>
      <c r="H90" s="20">
        <v>1</v>
      </c>
      <c r="I90" s="20">
        <v>1</v>
      </c>
      <c r="J90" s="20">
        <v>1</v>
      </c>
      <c r="K90" s="29">
        <f t="shared" si="5"/>
        <v>0.8031655844155845</v>
      </c>
    </row>
    <row r="91" spans="1:11" ht="37.950000000000003" customHeight="1" x14ac:dyDescent="0.3">
      <c r="A91" s="19" t="s">
        <v>46</v>
      </c>
      <c r="B91" s="20">
        <v>0.91489361702127658</v>
      </c>
      <c r="C91" s="20">
        <v>1</v>
      </c>
      <c r="D91" s="20">
        <v>0.88235294117647056</v>
      </c>
      <c r="E91" s="20">
        <v>0.8571428571428571</v>
      </c>
      <c r="F91" s="20">
        <v>1</v>
      </c>
      <c r="G91" s="20">
        <v>0.77272727272727271</v>
      </c>
      <c r="H91" s="20">
        <v>1</v>
      </c>
      <c r="I91" s="20">
        <v>0.95238095238095233</v>
      </c>
      <c r="J91" s="20">
        <v>0.82352941176470584</v>
      </c>
      <c r="K91" s="29">
        <f t="shared" si="5"/>
        <v>0.9110166793990323</v>
      </c>
    </row>
    <row r="92" spans="1:11" ht="37.950000000000003" customHeight="1" x14ac:dyDescent="0.3">
      <c r="A92" s="19" t="s">
        <v>47</v>
      </c>
      <c r="B92" s="20">
        <v>0.91304347826086951</v>
      </c>
      <c r="C92" s="20">
        <v>0.83333333333333337</v>
      </c>
      <c r="D92" s="20">
        <v>0.88235294117647056</v>
      </c>
      <c r="E92" s="20">
        <v>0.78947368421052633</v>
      </c>
      <c r="F92" s="20">
        <v>0.94117647058823528</v>
      </c>
      <c r="G92" s="20">
        <v>0.90909090909090906</v>
      </c>
      <c r="H92" s="20">
        <v>0.89655172413793105</v>
      </c>
      <c r="I92" s="20">
        <v>0.92592592592592593</v>
      </c>
      <c r="J92" s="20">
        <v>0.72727272727272729</v>
      </c>
      <c r="K92" s="29">
        <f t="shared" si="5"/>
        <v>0.86314721446700748</v>
      </c>
    </row>
    <row r="93" spans="1:11" ht="37.950000000000003" customHeight="1" x14ac:dyDescent="0.3">
      <c r="A93" s="19" t="s">
        <v>48</v>
      </c>
      <c r="B93" s="20">
        <v>0.91304347826086951</v>
      </c>
      <c r="C93" s="20">
        <v>0.91666666666666663</v>
      </c>
      <c r="D93" s="20">
        <v>0.88235294117647056</v>
      </c>
      <c r="E93" s="20">
        <v>1</v>
      </c>
      <c r="F93" s="20">
        <v>0.91176470588235292</v>
      </c>
      <c r="G93" s="20">
        <v>0.90909090909090906</v>
      </c>
      <c r="H93" s="20">
        <v>1</v>
      </c>
      <c r="I93" s="20">
        <v>1</v>
      </c>
      <c r="J93" s="20">
        <v>0.87878787878787878</v>
      </c>
      <c r="K93" s="29">
        <f t="shared" si="5"/>
        <v>0.93733288770053469</v>
      </c>
    </row>
    <row r="94" spans="1:11" ht="37.950000000000003" customHeight="1" x14ac:dyDescent="0.3">
      <c r="A94" s="19" t="s">
        <v>49</v>
      </c>
      <c r="B94" s="20">
        <v>0.91304347826086951</v>
      </c>
      <c r="C94" s="20">
        <v>1</v>
      </c>
      <c r="D94" s="20">
        <v>1</v>
      </c>
      <c r="E94" s="20">
        <v>1</v>
      </c>
      <c r="F94" s="20">
        <v>0.91176470588235292</v>
      </c>
      <c r="G94" s="20">
        <v>1</v>
      </c>
      <c r="H94" s="20">
        <v>1</v>
      </c>
      <c r="I94" s="20">
        <v>1</v>
      </c>
      <c r="J94" s="20">
        <v>0.96969696969696972</v>
      </c>
      <c r="K94" s="29">
        <f t="shared" si="5"/>
        <v>0.98518270944741537</v>
      </c>
    </row>
    <row r="95" spans="1:11" ht="37.950000000000003" customHeight="1" x14ac:dyDescent="0.3">
      <c r="A95" s="19" t="s">
        <v>50</v>
      </c>
      <c r="B95" s="20">
        <v>0.92500000000000004</v>
      </c>
      <c r="C95" s="20">
        <v>0.92307692307692313</v>
      </c>
      <c r="D95" s="20">
        <v>0.95238095238095233</v>
      </c>
      <c r="E95" s="20">
        <v>1</v>
      </c>
      <c r="F95" s="20">
        <v>0.91176470588235292</v>
      </c>
      <c r="G95" s="20">
        <v>0.58823529411764708</v>
      </c>
      <c r="H95" s="20">
        <v>1</v>
      </c>
      <c r="I95" s="20">
        <v>1</v>
      </c>
      <c r="J95" s="20">
        <v>0.90909090909090906</v>
      </c>
      <c r="K95" s="29">
        <f t="shared" si="5"/>
        <v>0.91056859806859802</v>
      </c>
    </row>
    <row r="96" spans="1:11" ht="33.6" x14ac:dyDescent="0.3">
      <c r="J96" s="30" t="s">
        <v>96</v>
      </c>
      <c r="K96" s="31">
        <f>AVERAGE(K83:K95)</f>
        <v>0.85752265157026086</v>
      </c>
    </row>
    <row r="101" spans="1:2" x14ac:dyDescent="0.3">
      <c r="A101" t="s">
        <v>251</v>
      </c>
      <c r="B101" t="s">
        <v>254</v>
      </c>
    </row>
    <row r="102" spans="1:2" x14ac:dyDescent="0.3">
      <c r="A102" t="s">
        <v>8</v>
      </c>
      <c r="B102" s="62">
        <f>K18</f>
        <v>0.76490377776199037</v>
      </c>
    </row>
    <row r="103" spans="1:2" x14ac:dyDescent="0.3">
      <c r="A103" t="s">
        <v>24</v>
      </c>
      <c r="B103" s="62">
        <f>K34</f>
        <v>0.8116509224486308</v>
      </c>
    </row>
    <row r="104" spans="1:2" x14ac:dyDescent="0.3">
      <c r="A104" t="s">
        <v>18</v>
      </c>
      <c r="B104" s="62">
        <f>K49</f>
        <v>0.82297381033611994</v>
      </c>
    </row>
    <row r="105" spans="1:2" x14ac:dyDescent="0.3">
      <c r="A105" t="s">
        <v>30</v>
      </c>
      <c r="B105" s="62">
        <f>K64</f>
        <v>0.80185094686617142</v>
      </c>
    </row>
    <row r="106" spans="1:2" x14ac:dyDescent="0.3">
      <c r="A106" t="s">
        <v>19</v>
      </c>
      <c r="B106" s="62">
        <f>K80</f>
        <v>0.85375479299438384</v>
      </c>
    </row>
    <row r="107" spans="1:2" x14ac:dyDescent="0.3">
      <c r="A107" t="s">
        <v>36</v>
      </c>
      <c r="B107" s="62">
        <f>K96</f>
        <v>0.85752265157026086</v>
      </c>
    </row>
    <row r="115" spans="1:2" x14ac:dyDescent="0.3">
      <c r="A115" t="s">
        <v>251</v>
      </c>
      <c r="B115" t="s">
        <v>255</v>
      </c>
    </row>
    <row r="116" spans="1:2" x14ac:dyDescent="0.3">
      <c r="A116" t="s">
        <v>8</v>
      </c>
      <c r="B116" s="62">
        <f>AVERAGE(F5:J17)</f>
        <v>0.79454832503295381</v>
      </c>
    </row>
    <row r="117" spans="1:2" x14ac:dyDescent="0.3">
      <c r="A117" t="s">
        <v>24</v>
      </c>
      <c r="B117" s="62">
        <f>AVERAGE(F21:J33)</f>
        <v>0.80372952539083486</v>
      </c>
    </row>
    <row r="118" spans="1:2" x14ac:dyDescent="0.3">
      <c r="A118" t="s">
        <v>18</v>
      </c>
      <c r="B118" s="62">
        <f>AVERAGE(F36:J48)</f>
        <v>0.82226939430241253</v>
      </c>
    </row>
    <row r="119" spans="1:2" x14ac:dyDescent="0.3">
      <c r="A119" t="s">
        <v>30</v>
      </c>
      <c r="B119" s="62">
        <f>AVERAGE(F51:J63)</f>
        <v>0.83011660128275544</v>
      </c>
    </row>
    <row r="120" spans="1:2" x14ac:dyDescent="0.3">
      <c r="A120" t="s">
        <v>19</v>
      </c>
      <c r="B120" s="62">
        <f>AVERAGE(F67:J79)</f>
        <v>0.8533160317131091</v>
      </c>
    </row>
    <row r="121" spans="1:2" x14ac:dyDescent="0.3">
      <c r="A121" t="s">
        <v>36</v>
      </c>
      <c r="B121" s="62">
        <f>AVERAGE(F83:J95)</f>
        <v>0.86031154934756837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F877-C639-4F5C-B71A-414C3BD491C8}">
  <dimension ref="A2:G52"/>
  <sheetViews>
    <sheetView topLeftCell="C1" workbookViewId="0">
      <selection activeCell="Q55" sqref="Q55"/>
    </sheetView>
  </sheetViews>
  <sheetFormatPr defaultRowHeight="14.4" x14ac:dyDescent="0.3"/>
  <cols>
    <col min="1" max="7" width="14.6640625" style="10" customWidth="1"/>
  </cols>
  <sheetData>
    <row r="2" spans="1:6" ht="21" customHeight="1" x14ac:dyDescent="0.3">
      <c r="A2" s="79" t="s">
        <v>256</v>
      </c>
      <c r="B2" s="80"/>
      <c r="C2" s="80"/>
      <c r="D2" s="80"/>
      <c r="E2" s="80"/>
      <c r="F2" s="80"/>
    </row>
    <row r="3" spans="1:6" ht="37.950000000000003" customHeight="1" x14ac:dyDescent="0.3">
      <c r="A3" s="11" t="s">
        <v>121</v>
      </c>
      <c r="B3" s="11" t="s">
        <v>95</v>
      </c>
      <c r="C3" s="11" t="s">
        <v>122</v>
      </c>
      <c r="D3" s="11" t="s">
        <v>97</v>
      </c>
      <c r="E3" s="11" t="s">
        <v>94</v>
      </c>
      <c r="F3" s="11" t="s">
        <v>58</v>
      </c>
    </row>
    <row r="4" spans="1:6" ht="37.950000000000003" customHeight="1" x14ac:dyDescent="0.3">
      <c r="A4" s="15" t="s">
        <v>8</v>
      </c>
      <c r="B4" s="24">
        <f>BSC!K18</f>
        <v>0.76490377776199037</v>
      </c>
      <c r="C4" s="24">
        <f>BCOM!M6</f>
        <v>0.84159174144838045</v>
      </c>
      <c r="D4" s="24">
        <f>BCA!L7</f>
        <v>0.82963450021371177</v>
      </c>
      <c r="E4" s="24">
        <f>BBA!M7</f>
        <v>0.7415220729281401</v>
      </c>
      <c r="F4" s="52">
        <f>AVERAGE(B4:E4)</f>
        <v>0.79441302308805573</v>
      </c>
    </row>
    <row r="5" spans="1:6" ht="37.950000000000003" customHeight="1" x14ac:dyDescent="0.3">
      <c r="A5" s="15" t="s">
        <v>24</v>
      </c>
      <c r="B5" s="24">
        <f>BSC!K34</f>
        <v>0.8116509224486308</v>
      </c>
      <c r="C5" s="24">
        <f>BCOM!M10</f>
        <v>0.89628182570351977</v>
      </c>
      <c r="D5" s="24">
        <f>BCA!L11</f>
        <v>0.79001680676419694</v>
      </c>
      <c r="E5" s="24">
        <f>BBA!M12</f>
        <v>0.64159247899218452</v>
      </c>
      <c r="F5" s="52">
        <f t="shared" ref="F5:F9" si="0">AVERAGE(B5:E5)</f>
        <v>0.7848855084771329</v>
      </c>
    </row>
    <row r="6" spans="1:6" ht="37.950000000000003" customHeight="1" x14ac:dyDescent="0.3">
      <c r="A6" s="15" t="s">
        <v>18</v>
      </c>
      <c r="B6" s="24">
        <f>BSC!K49</f>
        <v>0.82297381033611994</v>
      </c>
      <c r="C6" s="24">
        <f>BCOM!M10</f>
        <v>0.89628182570351977</v>
      </c>
      <c r="D6" s="24">
        <f>BCA!L15</f>
        <v>0.83352787164591124</v>
      </c>
      <c r="E6" s="24">
        <f>BBA!M19</f>
        <v>0.77952380952380951</v>
      </c>
      <c r="F6" s="52">
        <f t="shared" si="0"/>
        <v>0.83307682930234006</v>
      </c>
    </row>
    <row r="7" spans="1:6" ht="37.950000000000003" customHeight="1" x14ac:dyDescent="0.3">
      <c r="A7" s="15" t="s">
        <v>30</v>
      </c>
      <c r="B7" s="24">
        <f>BSC!K64</f>
        <v>0.80185094686617142</v>
      </c>
      <c r="C7" s="24">
        <f>BCOM!M19</f>
        <v>0.91848942315872839</v>
      </c>
      <c r="D7" s="24">
        <f>BCA!L19</f>
        <v>0.79734248273190111</v>
      </c>
      <c r="E7" s="24">
        <f>BBA!M26</f>
        <v>0.79295886194522869</v>
      </c>
      <c r="F7" s="52">
        <f t="shared" si="0"/>
        <v>0.82766042867550738</v>
      </c>
    </row>
    <row r="8" spans="1:6" ht="37.950000000000003" customHeight="1" x14ac:dyDescent="0.3">
      <c r="A8" s="15" t="s">
        <v>19</v>
      </c>
      <c r="B8" s="24">
        <f>BSC!K80</f>
        <v>0.85375479299438384</v>
      </c>
      <c r="C8" s="24">
        <f>BCOM!M25</f>
        <v>0.93288549715650093</v>
      </c>
      <c r="D8" s="24">
        <f>BCA!L27</f>
        <v>0.87059475905844841</v>
      </c>
      <c r="E8" s="24">
        <f>BBA!M36</f>
        <v>0.79137943733614324</v>
      </c>
      <c r="F8" s="52">
        <f t="shared" si="0"/>
        <v>0.86215362163636922</v>
      </c>
    </row>
    <row r="9" spans="1:6" ht="37.950000000000003" customHeight="1" x14ac:dyDescent="0.3">
      <c r="A9" s="15" t="s">
        <v>36</v>
      </c>
      <c r="B9" s="24">
        <f>BSC!K96</f>
        <v>0.85752265157026086</v>
      </c>
      <c r="C9" s="24">
        <f>BCOM!M31</f>
        <v>0.93089863568609399</v>
      </c>
      <c r="D9" s="24">
        <f>BCA!L34</f>
        <v>0.90376683857126239</v>
      </c>
      <c r="E9" s="24">
        <f>BBA!M46</f>
        <v>0.80129533254078056</v>
      </c>
      <c r="F9" s="52">
        <f t="shared" si="0"/>
        <v>0.87337086459209945</v>
      </c>
    </row>
    <row r="10" spans="1:6" ht="37.950000000000003" customHeight="1" x14ac:dyDescent="0.3">
      <c r="E10" s="56" t="s">
        <v>123</v>
      </c>
      <c r="F10" s="57">
        <f>AVERAGE(F4:F9)</f>
        <v>0.82926004596191749</v>
      </c>
    </row>
    <row r="11" spans="1:6" ht="37.950000000000003" customHeight="1" x14ac:dyDescent="0.3"/>
    <row r="12" spans="1:6" ht="55.2" customHeight="1" x14ac:dyDescent="0.3">
      <c r="A12" s="11" t="s">
        <v>121</v>
      </c>
      <c r="B12" s="40" t="s">
        <v>257</v>
      </c>
    </row>
    <row r="13" spans="1:6" ht="37.950000000000003" customHeight="1" x14ac:dyDescent="0.3">
      <c r="A13" s="15" t="s">
        <v>8</v>
      </c>
      <c r="B13" s="52">
        <v>0.79441302308805573</v>
      </c>
    </row>
    <row r="14" spans="1:6" ht="16.8" x14ac:dyDescent="0.3">
      <c r="A14" s="15" t="s">
        <v>24</v>
      </c>
      <c r="B14" s="52">
        <v>0.7848855084771329</v>
      </c>
    </row>
    <row r="15" spans="1:6" ht="16.8" x14ac:dyDescent="0.3">
      <c r="A15" s="15" t="s">
        <v>18</v>
      </c>
      <c r="B15" s="52">
        <v>0.83307682930234006</v>
      </c>
    </row>
    <row r="16" spans="1:6" ht="16.8" x14ac:dyDescent="0.3">
      <c r="A16" s="15" t="s">
        <v>30</v>
      </c>
      <c r="B16" s="52">
        <v>0.82766042867550738</v>
      </c>
    </row>
    <row r="17" spans="1:2" ht="16.8" x14ac:dyDescent="0.3">
      <c r="A17" s="15" t="s">
        <v>19</v>
      </c>
      <c r="B17" s="52">
        <v>0.85741832953247177</v>
      </c>
    </row>
    <row r="18" spans="1:2" ht="16.8" x14ac:dyDescent="0.3">
      <c r="A18" s="15" t="s">
        <v>36</v>
      </c>
      <c r="B18" s="52">
        <v>0.87337086459209945</v>
      </c>
    </row>
    <row r="36" spans="1:6" ht="16.8" x14ac:dyDescent="0.3">
      <c r="A36" s="79" t="s">
        <v>256</v>
      </c>
      <c r="B36" s="80"/>
      <c r="C36" s="80"/>
      <c r="D36" s="80"/>
      <c r="E36" s="80"/>
      <c r="F36" s="80"/>
    </row>
    <row r="37" spans="1:6" ht="16.8" x14ac:dyDescent="0.3">
      <c r="A37" s="11" t="s">
        <v>121</v>
      </c>
      <c r="B37" s="11" t="s">
        <v>95</v>
      </c>
      <c r="C37" s="11" t="s">
        <v>122</v>
      </c>
      <c r="D37" s="11" t="s">
        <v>97</v>
      </c>
      <c r="E37" s="11" t="s">
        <v>94</v>
      </c>
      <c r="F37" s="11" t="s">
        <v>58</v>
      </c>
    </row>
    <row r="38" spans="1:6" ht="16.8" x14ac:dyDescent="0.3">
      <c r="A38" s="15" t="s">
        <v>8</v>
      </c>
      <c r="B38" s="24">
        <f>BSC!B116</f>
        <v>0.79454832503295381</v>
      </c>
      <c r="C38" s="24">
        <f>BCOM!B50</f>
        <v>0.81289282206652003</v>
      </c>
      <c r="D38" s="24">
        <f>BCA!D53</f>
        <v>0.88299383512544805</v>
      </c>
      <c r="E38" s="24">
        <f>BBA!B60</f>
        <v>0.7415220729281401</v>
      </c>
      <c r="F38" s="52">
        <f>AVERAGE(B38:E38)</f>
        <v>0.80798926378826552</v>
      </c>
    </row>
    <row r="39" spans="1:6" ht="16.8" x14ac:dyDescent="0.3">
      <c r="A39" s="15" t="s">
        <v>24</v>
      </c>
      <c r="B39" s="24">
        <f>BSC!B117</f>
        <v>0.80372952539083486</v>
      </c>
      <c r="C39" s="24">
        <f>BCOM!B51</f>
        <v>0.86601345898202453</v>
      </c>
      <c r="D39" s="24">
        <f>BCA!D54</f>
        <v>0.73339569892473122</v>
      </c>
      <c r="E39" s="24">
        <f>BBA!B61</f>
        <v>0.64159247899218463</v>
      </c>
      <c r="F39" s="52">
        <f t="shared" ref="F39:F43" si="1">AVERAGE(B39:E39)</f>
        <v>0.76118279057244387</v>
      </c>
    </row>
    <row r="40" spans="1:6" ht="16.8" x14ac:dyDescent="0.3">
      <c r="A40" s="15" t="s">
        <v>18</v>
      </c>
      <c r="B40" s="24">
        <f>BSC!B118</f>
        <v>0.82226939430241253</v>
      </c>
      <c r="C40" s="24">
        <f>BCOM!B52</f>
        <v>0.86874137300287835</v>
      </c>
      <c r="D40" s="24">
        <f>BCA!D55</f>
        <v>0.82622049659668306</v>
      </c>
      <c r="E40" s="24">
        <f>BBA!B62</f>
        <v>0.77952380952380962</v>
      </c>
      <c r="F40" s="52">
        <f t="shared" si="1"/>
        <v>0.82418876835644583</v>
      </c>
    </row>
    <row r="41" spans="1:6" ht="16.8" x14ac:dyDescent="0.3">
      <c r="A41" s="15" t="s">
        <v>30</v>
      </c>
      <c r="B41" s="24">
        <f>BSC!B119</f>
        <v>0.83011660128275544</v>
      </c>
      <c r="C41" s="24">
        <f>BCOM!B53</f>
        <v>0.89978720964065528</v>
      </c>
      <c r="D41" s="24">
        <f>BCA!D56</f>
        <v>0.76584225514761783</v>
      </c>
      <c r="E41" s="24">
        <f>BBA!B63</f>
        <v>0.79295886194522891</v>
      </c>
      <c r="F41" s="52">
        <f t="shared" si="1"/>
        <v>0.82217623200406442</v>
      </c>
    </row>
    <row r="42" spans="1:6" ht="16.8" x14ac:dyDescent="0.3">
      <c r="A42" s="15" t="s">
        <v>19</v>
      </c>
      <c r="B42" s="24">
        <f>BSC!B120</f>
        <v>0.8533160317131091</v>
      </c>
      <c r="C42" s="24">
        <f>BCOM!B54</f>
        <v>0.92838547550452499</v>
      </c>
      <c r="D42" s="24">
        <f>BCA!D57</f>
        <v>0.85098203193403144</v>
      </c>
      <c r="E42" s="24">
        <f>BBA!B64</f>
        <v>0.80000790128773691</v>
      </c>
      <c r="F42" s="52">
        <f t="shared" si="1"/>
        <v>0.85817286010985061</v>
      </c>
    </row>
    <row r="43" spans="1:6" ht="16.8" x14ac:dyDescent="0.3">
      <c r="A43" s="15" t="s">
        <v>36</v>
      </c>
      <c r="B43" s="24">
        <f>BSC!B121</f>
        <v>0.86031154934756837</v>
      </c>
      <c r="C43" s="24">
        <f>BCOM!B55</f>
        <v>0.90338319471845541</v>
      </c>
      <c r="D43" s="24">
        <f>BCA!D58</f>
        <v>0.89448923320291029</v>
      </c>
      <c r="E43" s="24">
        <f>BBA!B65</f>
        <v>0.79522979374745906</v>
      </c>
      <c r="F43" s="52">
        <f t="shared" si="1"/>
        <v>0.86335344275409831</v>
      </c>
    </row>
    <row r="44" spans="1:6" ht="33.6" x14ac:dyDescent="0.3">
      <c r="E44" s="56" t="s">
        <v>123</v>
      </c>
      <c r="F44" s="57">
        <f>AVERAGE(F38:F43)</f>
        <v>0.82284389293086146</v>
      </c>
    </row>
    <row r="46" spans="1:6" ht="16.8" x14ac:dyDescent="0.3">
      <c r="A46" s="11" t="s">
        <v>121</v>
      </c>
      <c r="B46" s="11" t="s">
        <v>58</v>
      </c>
    </row>
    <row r="47" spans="1:6" ht="16.8" x14ac:dyDescent="0.3">
      <c r="A47" s="15" t="s">
        <v>8</v>
      </c>
      <c r="B47" s="52">
        <v>0.80798926378826552</v>
      </c>
    </row>
    <row r="48" spans="1:6" ht="16.8" x14ac:dyDescent="0.3">
      <c r="A48" s="15" t="s">
        <v>24</v>
      </c>
      <c r="B48" s="52">
        <v>0.76118279057244387</v>
      </c>
    </row>
    <row r="49" spans="1:2" ht="16.8" x14ac:dyDescent="0.3">
      <c r="A49" s="15" t="s">
        <v>18</v>
      </c>
      <c r="B49" s="52">
        <v>0.82418876835644583</v>
      </c>
    </row>
    <row r="50" spans="1:2" ht="16.8" x14ac:dyDescent="0.3">
      <c r="A50" s="15" t="s">
        <v>30</v>
      </c>
      <c r="B50" s="52">
        <v>0.82217623200406442</v>
      </c>
    </row>
    <row r="51" spans="1:2" ht="16.8" x14ac:dyDescent="0.3">
      <c r="A51" s="15" t="s">
        <v>19</v>
      </c>
      <c r="B51" s="52">
        <v>0.85817286010985061</v>
      </c>
    </row>
    <row r="52" spans="1:2" ht="16.8" x14ac:dyDescent="0.3">
      <c r="A52" s="15" t="s">
        <v>36</v>
      </c>
      <c r="B52" s="52">
        <v>0.86335344275409831</v>
      </c>
    </row>
  </sheetData>
  <mergeCells count="2">
    <mergeCell ref="A2:F2"/>
    <mergeCell ref="A36:F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7CA2-D421-451D-9E79-A4252F068E8E}">
  <dimension ref="A1:H177"/>
  <sheetViews>
    <sheetView tabSelected="1" workbookViewId="0">
      <selection activeCell="F301" sqref="F301"/>
    </sheetView>
  </sheetViews>
  <sheetFormatPr defaultRowHeight="14.4" x14ac:dyDescent="0.3"/>
  <cols>
    <col min="1" max="1" width="30.88671875" style="32" customWidth="1"/>
    <col min="2" max="7" width="17.6640625" style="32" customWidth="1"/>
    <col min="8" max="8" width="18.33203125" customWidth="1"/>
  </cols>
  <sheetData>
    <row r="1" spans="1:8" ht="51.6" customHeight="1" x14ac:dyDescent="0.3">
      <c r="A1" s="85" t="s">
        <v>124</v>
      </c>
      <c r="B1" s="86"/>
      <c r="C1" s="86"/>
      <c r="D1" s="86"/>
      <c r="E1" s="86"/>
      <c r="F1" s="86"/>
      <c r="G1" s="86"/>
      <c r="H1" s="87"/>
    </row>
    <row r="2" spans="1:8" ht="51.6" customHeight="1" x14ac:dyDescent="0.3">
      <c r="A2" s="6" t="s">
        <v>2</v>
      </c>
      <c r="B2" s="6" t="s">
        <v>3</v>
      </c>
      <c r="C2" s="6" t="s">
        <v>57</v>
      </c>
      <c r="D2" s="6" t="s">
        <v>4</v>
      </c>
      <c r="E2" s="6" t="s">
        <v>5</v>
      </c>
      <c r="F2" s="6" t="s">
        <v>6</v>
      </c>
      <c r="G2" s="6" t="s">
        <v>125</v>
      </c>
      <c r="H2" s="38" t="s">
        <v>58</v>
      </c>
    </row>
    <row r="3" spans="1:8" ht="51.6" customHeight="1" x14ac:dyDescent="0.3">
      <c r="A3" s="53" t="s">
        <v>234</v>
      </c>
      <c r="B3" s="8" t="s">
        <v>8</v>
      </c>
      <c r="C3" s="34">
        <v>0.89655172413793105</v>
      </c>
      <c r="D3" s="58">
        <v>0.65380000000000005</v>
      </c>
      <c r="E3" s="58">
        <v>0.66659999999999997</v>
      </c>
      <c r="F3" s="34">
        <v>0.76190476190476186</v>
      </c>
      <c r="G3" s="34">
        <v>0.69230769230769229</v>
      </c>
      <c r="H3" s="58">
        <f>AVERAGE(C3:G3)</f>
        <v>0.73423283567007702</v>
      </c>
    </row>
    <row r="4" spans="1:8" ht="51.6" customHeight="1" x14ac:dyDescent="0.3">
      <c r="A4" s="53" t="s">
        <v>126</v>
      </c>
      <c r="B4" s="8" t="s">
        <v>8</v>
      </c>
      <c r="C4" s="34">
        <v>0.44827586206896552</v>
      </c>
      <c r="D4" s="58">
        <v>0.61529999999999996</v>
      </c>
      <c r="E4" s="58">
        <v>0.72219999999999995</v>
      </c>
      <c r="F4" s="34">
        <v>0.8571428571428571</v>
      </c>
      <c r="G4" s="34">
        <v>0.76923076923076927</v>
      </c>
      <c r="H4" s="58">
        <f t="shared" ref="H4:H7" si="0">AVERAGE(C4:G4)</f>
        <v>0.68242989768851836</v>
      </c>
    </row>
    <row r="5" spans="1:8" ht="63.75" customHeight="1" x14ac:dyDescent="0.3">
      <c r="A5" s="53" t="s">
        <v>243</v>
      </c>
      <c r="B5" s="8" t="s">
        <v>8</v>
      </c>
      <c r="C5" s="34">
        <v>0.48275862068965519</v>
      </c>
      <c r="D5" s="58">
        <v>0.65380000000000005</v>
      </c>
      <c r="E5" s="58">
        <v>0.66659999999999997</v>
      </c>
      <c r="F5" s="34">
        <v>0.5714285714285714</v>
      </c>
      <c r="G5" s="34">
        <v>0.61538461538461542</v>
      </c>
      <c r="H5" s="58">
        <f t="shared" si="0"/>
        <v>0.59799436150056828</v>
      </c>
    </row>
    <row r="6" spans="1:8" ht="51.6" customHeight="1" x14ac:dyDescent="0.3">
      <c r="A6" s="53" t="s">
        <v>127</v>
      </c>
      <c r="B6" s="8" t="s">
        <v>8</v>
      </c>
      <c r="C6" s="34">
        <v>0.65517241379310343</v>
      </c>
      <c r="D6" s="58">
        <v>0.8</v>
      </c>
      <c r="E6" s="58">
        <v>0.55549999999999999</v>
      </c>
      <c r="F6" s="34">
        <v>0.90476190476190477</v>
      </c>
      <c r="G6" s="34">
        <v>1</v>
      </c>
      <c r="H6" s="58">
        <f t="shared" si="0"/>
        <v>0.78308686371100156</v>
      </c>
    </row>
    <row r="7" spans="1:8" ht="51.6" customHeight="1" x14ac:dyDescent="0.3">
      <c r="A7" s="53" t="s">
        <v>247</v>
      </c>
      <c r="B7" s="8" t="s">
        <v>8</v>
      </c>
      <c r="C7" s="34">
        <v>0.65517241379310343</v>
      </c>
      <c r="D7" s="58">
        <v>0.76</v>
      </c>
      <c r="E7" s="58">
        <v>0.66659999999999997</v>
      </c>
      <c r="F7" s="34">
        <v>0.90476190476190477</v>
      </c>
      <c r="G7" s="34">
        <v>0.84615384615384615</v>
      </c>
      <c r="H7" s="58">
        <f t="shared" si="0"/>
        <v>0.7665376329417708</v>
      </c>
    </row>
    <row r="8" spans="1:8" ht="51.6" customHeight="1" x14ac:dyDescent="0.3">
      <c r="A8" s="8"/>
      <c r="B8" s="8"/>
      <c r="C8" s="8"/>
      <c r="D8" s="8"/>
      <c r="E8" s="8"/>
      <c r="F8" s="8"/>
      <c r="G8" s="6" t="s">
        <v>120</v>
      </c>
      <c r="H8" s="40">
        <f>AVERAGE(H3:H7)</f>
        <v>0.71285631830238716</v>
      </c>
    </row>
    <row r="9" spans="1:8" ht="51.6" customHeight="1" x14ac:dyDescent="0.3">
      <c r="A9" s="8"/>
      <c r="B9" s="8"/>
      <c r="C9" s="8"/>
      <c r="D9" s="8"/>
      <c r="E9" s="8"/>
      <c r="F9" s="8"/>
      <c r="G9" s="8"/>
    </row>
    <row r="10" spans="1:8" ht="51.6" customHeight="1" x14ac:dyDescent="0.3">
      <c r="A10" s="8" t="s">
        <v>129</v>
      </c>
      <c r="B10" s="8" t="s">
        <v>24</v>
      </c>
      <c r="C10" s="34">
        <v>0.9285714285714286</v>
      </c>
      <c r="D10" s="58">
        <v>0.58330000000000004</v>
      </c>
      <c r="E10" s="58">
        <v>0.94440000000000002</v>
      </c>
      <c r="F10" s="34">
        <v>0.95</v>
      </c>
      <c r="G10" s="34">
        <v>1</v>
      </c>
      <c r="H10" s="58">
        <f t="shared" ref="H10:H14" si="1">AVERAGE(C10:G10)</f>
        <v>0.88125428571428566</v>
      </c>
    </row>
    <row r="11" spans="1:8" ht="51.6" customHeight="1" x14ac:dyDescent="0.3">
      <c r="A11" s="9" t="s">
        <v>245</v>
      </c>
      <c r="B11" s="8" t="s">
        <v>24</v>
      </c>
      <c r="C11" s="34">
        <v>0.8928571428571429</v>
      </c>
      <c r="D11" s="58">
        <v>0.65210000000000001</v>
      </c>
      <c r="E11" s="59">
        <v>0.5</v>
      </c>
      <c r="F11" s="34">
        <v>0.85</v>
      </c>
      <c r="G11" s="34">
        <v>1</v>
      </c>
      <c r="H11" s="58">
        <f t="shared" si="1"/>
        <v>0.77899142857142867</v>
      </c>
    </row>
    <row r="12" spans="1:8" ht="51.6" customHeight="1" x14ac:dyDescent="0.3">
      <c r="A12" s="9" t="s">
        <v>244</v>
      </c>
      <c r="B12" s="8" t="s">
        <v>24</v>
      </c>
      <c r="C12" s="34">
        <v>0.4642857142857143</v>
      </c>
      <c r="D12" s="58">
        <v>0.54159999999999997</v>
      </c>
      <c r="E12" s="58">
        <v>0.77780000000000005</v>
      </c>
      <c r="F12" s="34">
        <v>0.9</v>
      </c>
      <c r="G12" s="34">
        <v>1</v>
      </c>
      <c r="H12" s="58">
        <f t="shared" si="1"/>
        <v>0.73673714285714287</v>
      </c>
    </row>
    <row r="13" spans="1:8" ht="51.6" customHeight="1" x14ac:dyDescent="0.3">
      <c r="A13" s="9" t="s">
        <v>130</v>
      </c>
      <c r="B13" s="8" t="s">
        <v>24</v>
      </c>
      <c r="C13" s="34">
        <v>0.8571428571428571</v>
      </c>
      <c r="D13" s="58">
        <v>0.66659999999999997</v>
      </c>
      <c r="E13" s="58">
        <v>0.88890000000000002</v>
      </c>
      <c r="F13" s="34">
        <v>0.95</v>
      </c>
      <c r="G13" s="34">
        <v>1</v>
      </c>
      <c r="H13" s="58">
        <f t="shared" si="1"/>
        <v>0.87252857142857143</v>
      </c>
    </row>
    <row r="14" spans="1:8" ht="51.6" customHeight="1" x14ac:dyDescent="0.3">
      <c r="A14" s="12" t="s">
        <v>248</v>
      </c>
      <c r="B14" s="8" t="s">
        <v>24</v>
      </c>
      <c r="C14" s="34">
        <v>0.8214285714285714</v>
      </c>
      <c r="D14" s="58">
        <v>0.45829999999999999</v>
      </c>
      <c r="E14" s="58">
        <v>0.88890000000000002</v>
      </c>
      <c r="F14" s="34">
        <v>0.9</v>
      </c>
      <c r="G14" s="34">
        <v>1</v>
      </c>
      <c r="H14" s="58">
        <f t="shared" si="1"/>
        <v>0.81372571428571416</v>
      </c>
    </row>
    <row r="15" spans="1:8" ht="51.6" customHeight="1" x14ac:dyDescent="0.3">
      <c r="A15" s="8"/>
      <c r="B15" s="8"/>
      <c r="C15" s="8"/>
      <c r="D15" s="8"/>
      <c r="E15" s="8"/>
      <c r="F15" s="8"/>
      <c r="G15" s="68" t="s">
        <v>120</v>
      </c>
      <c r="H15" s="40">
        <f>AVERAGE(H10:H14)</f>
        <v>0.81664742857142847</v>
      </c>
    </row>
    <row r="16" spans="1:8" ht="51.6" customHeight="1" x14ac:dyDescent="0.3">
      <c r="A16" s="8" t="s">
        <v>132</v>
      </c>
      <c r="B16" s="8" t="s">
        <v>18</v>
      </c>
      <c r="C16" s="34">
        <v>0.5714285714285714</v>
      </c>
      <c r="D16" s="58">
        <v>0.5</v>
      </c>
      <c r="E16" s="58">
        <v>0.68179999999999996</v>
      </c>
      <c r="F16" s="34">
        <v>0.88888888888888884</v>
      </c>
      <c r="G16" s="34">
        <v>0.8</v>
      </c>
      <c r="H16" s="58">
        <f t="shared" ref="H16:H20" si="2">AVERAGE(C16:G16)</f>
        <v>0.68842349206349207</v>
      </c>
    </row>
    <row r="17" spans="1:8" ht="51.6" customHeight="1" x14ac:dyDescent="0.3">
      <c r="A17" s="9" t="s">
        <v>133</v>
      </c>
      <c r="B17" s="8" t="s">
        <v>18</v>
      </c>
      <c r="C17" s="34">
        <v>0.7407407407407407</v>
      </c>
      <c r="D17" s="58">
        <v>0.85709999999999997</v>
      </c>
      <c r="E17" s="58">
        <v>0.77270000000000005</v>
      </c>
      <c r="F17" s="34">
        <v>0.88888888888888884</v>
      </c>
      <c r="G17" s="34">
        <v>0.95</v>
      </c>
      <c r="H17" s="58">
        <f t="shared" si="2"/>
        <v>0.84188592592592593</v>
      </c>
    </row>
    <row r="18" spans="1:8" ht="51.6" customHeight="1" x14ac:dyDescent="0.3">
      <c r="A18" s="9" t="s">
        <v>128</v>
      </c>
      <c r="B18" s="8" t="s">
        <v>18</v>
      </c>
      <c r="C18" s="34">
        <v>0.70370370370370372</v>
      </c>
      <c r="D18" s="58">
        <v>0.92859999999999998</v>
      </c>
      <c r="E18" s="58">
        <v>0.59089999999999998</v>
      </c>
      <c r="F18" s="34">
        <v>0.83333333333333337</v>
      </c>
      <c r="G18" s="34">
        <v>0.9</v>
      </c>
      <c r="H18" s="58">
        <f t="shared" si="2"/>
        <v>0.79130740740740735</v>
      </c>
    </row>
    <row r="19" spans="1:8" ht="51.6" customHeight="1" x14ac:dyDescent="0.3">
      <c r="A19" s="9" t="s">
        <v>134</v>
      </c>
      <c r="B19" s="8" t="s">
        <v>18</v>
      </c>
      <c r="C19" s="34">
        <v>0.85185185185185186</v>
      </c>
      <c r="D19" s="58">
        <v>1</v>
      </c>
      <c r="E19" s="58">
        <v>0.59089999999999998</v>
      </c>
      <c r="F19" s="34">
        <v>0.94444444444444442</v>
      </c>
      <c r="G19" s="34">
        <v>0.9</v>
      </c>
      <c r="H19" s="58">
        <f t="shared" si="2"/>
        <v>0.85743925925925935</v>
      </c>
    </row>
    <row r="20" spans="1:8" ht="51.6" customHeight="1" x14ac:dyDescent="0.3">
      <c r="A20" s="12" t="s">
        <v>131</v>
      </c>
      <c r="B20" s="8" t="s">
        <v>18</v>
      </c>
      <c r="C20" s="34">
        <v>1</v>
      </c>
      <c r="D20" s="58">
        <v>1</v>
      </c>
      <c r="E20" s="59">
        <v>1</v>
      </c>
      <c r="F20" s="34">
        <v>1</v>
      </c>
      <c r="G20" s="34">
        <v>1</v>
      </c>
      <c r="H20" s="58">
        <f t="shared" si="2"/>
        <v>1</v>
      </c>
    </row>
    <row r="21" spans="1:8" ht="51.6" customHeight="1" x14ac:dyDescent="0.3">
      <c r="A21" s="8"/>
      <c r="B21" s="8"/>
      <c r="C21" s="8"/>
      <c r="D21" s="8"/>
      <c r="E21" s="8"/>
      <c r="F21" s="8"/>
      <c r="G21" s="68" t="s">
        <v>120</v>
      </c>
      <c r="H21" s="40">
        <f>AVERAGE(H16:H20)</f>
        <v>0.83581121693121685</v>
      </c>
    </row>
    <row r="22" spans="1:8" ht="51.6" customHeight="1" x14ac:dyDescent="0.3">
      <c r="A22" s="9" t="s">
        <v>136</v>
      </c>
      <c r="B22" s="8" t="s">
        <v>30</v>
      </c>
      <c r="C22" s="34">
        <v>0.88461538461538458</v>
      </c>
      <c r="D22" s="58">
        <v>0.92589999999999995</v>
      </c>
      <c r="E22" s="58">
        <v>0.45450000000000002</v>
      </c>
      <c r="F22" s="34">
        <v>0.88235294117647056</v>
      </c>
      <c r="G22" s="34">
        <v>0.95</v>
      </c>
      <c r="H22" s="58">
        <f t="shared" ref="H22:H25" si="3">AVERAGE(C22:G22)</f>
        <v>0.81947366515837106</v>
      </c>
    </row>
    <row r="23" spans="1:8" ht="51.6" customHeight="1" x14ac:dyDescent="0.3">
      <c r="A23" s="9" t="s">
        <v>137</v>
      </c>
      <c r="B23" s="8" t="s">
        <v>30</v>
      </c>
      <c r="C23" s="34">
        <v>0.92307692307692313</v>
      </c>
      <c r="D23" s="58">
        <v>0.96289999999999998</v>
      </c>
      <c r="E23" s="58">
        <v>0.65210000000000001</v>
      </c>
      <c r="F23" s="34">
        <v>1</v>
      </c>
      <c r="G23" s="34">
        <v>0.95</v>
      </c>
      <c r="H23" s="58">
        <f t="shared" si="3"/>
        <v>0.89761538461538459</v>
      </c>
    </row>
    <row r="24" spans="1:8" ht="63" customHeight="1" x14ac:dyDescent="0.3">
      <c r="A24" s="9" t="s">
        <v>246</v>
      </c>
      <c r="B24" s="8" t="s">
        <v>30</v>
      </c>
      <c r="C24" s="34">
        <v>0.88461538461538458</v>
      </c>
      <c r="D24" s="58">
        <v>0.96289999999999998</v>
      </c>
      <c r="E24" s="59">
        <v>0.6</v>
      </c>
      <c r="F24" s="34">
        <v>0.83333333333333337</v>
      </c>
      <c r="G24" s="34">
        <v>0.7</v>
      </c>
      <c r="H24" s="58">
        <f t="shared" si="3"/>
        <v>0.79616974358974368</v>
      </c>
    </row>
    <row r="25" spans="1:8" ht="51.6" customHeight="1" x14ac:dyDescent="0.3">
      <c r="A25" s="12" t="s">
        <v>135</v>
      </c>
      <c r="B25" s="8" t="s">
        <v>30</v>
      </c>
      <c r="C25" s="34">
        <v>0.84615384615384615</v>
      </c>
      <c r="D25" s="58">
        <v>0.81479999999999997</v>
      </c>
      <c r="E25" s="58">
        <v>0.57140000000000002</v>
      </c>
      <c r="F25" s="34">
        <v>0.66666666666666663</v>
      </c>
      <c r="G25" s="34">
        <v>1</v>
      </c>
      <c r="H25" s="58">
        <f t="shared" si="3"/>
        <v>0.7798041025641026</v>
      </c>
    </row>
    <row r="26" spans="1:8" ht="51.6" customHeight="1" x14ac:dyDescent="0.3">
      <c r="A26" s="8"/>
      <c r="B26" s="8"/>
      <c r="C26" s="8"/>
      <c r="D26" s="8"/>
      <c r="E26" s="8"/>
      <c r="F26" s="8"/>
      <c r="G26" s="68" t="s">
        <v>120</v>
      </c>
      <c r="H26" s="40">
        <f>AVERAGE(H22:H25)</f>
        <v>0.82326572398190045</v>
      </c>
    </row>
    <row r="27" spans="1:8" ht="51.6" customHeight="1" x14ac:dyDescent="0.3">
      <c r="A27" s="8"/>
      <c r="B27" s="8"/>
      <c r="C27" s="8"/>
      <c r="D27" s="8"/>
      <c r="E27" s="8"/>
      <c r="F27" s="8"/>
      <c r="G27" s="8"/>
    </row>
    <row r="28" spans="1:8" ht="51.6" customHeight="1" x14ac:dyDescent="0.3">
      <c r="A28" s="8"/>
      <c r="B28" s="8"/>
      <c r="C28" s="8"/>
      <c r="D28" s="8"/>
      <c r="E28" s="8"/>
      <c r="F28" s="8"/>
      <c r="G28" s="8"/>
    </row>
    <row r="29" spans="1:8" ht="51.6" customHeight="1" x14ac:dyDescent="0.3">
      <c r="A29" s="83" t="s">
        <v>147</v>
      </c>
      <c r="B29" s="84"/>
      <c r="C29" s="84"/>
      <c r="D29" s="84"/>
      <c r="E29" s="84"/>
      <c r="F29" s="84"/>
      <c r="G29" s="84"/>
    </row>
    <row r="30" spans="1:8" ht="51.6" customHeight="1" x14ac:dyDescent="0.3">
      <c r="A30" s="6" t="s">
        <v>2</v>
      </c>
      <c r="B30" s="6" t="s">
        <v>3</v>
      </c>
      <c r="C30" s="6" t="s">
        <v>57</v>
      </c>
      <c r="D30" s="6" t="s">
        <v>4</v>
      </c>
      <c r="E30" s="6" t="s">
        <v>5</v>
      </c>
      <c r="F30" s="6" t="s">
        <v>6</v>
      </c>
      <c r="G30" s="6" t="s">
        <v>125</v>
      </c>
      <c r="H30" s="38" t="s">
        <v>58</v>
      </c>
    </row>
    <row r="31" spans="1:8" ht="51.6" customHeight="1" x14ac:dyDescent="0.3">
      <c r="A31" s="12" t="s">
        <v>138</v>
      </c>
      <c r="B31" s="8" t="s">
        <v>8</v>
      </c>
      <c r="C31" s="34">
        <v>0.83333333333333337</v>
      </c>
      <c r="D31" s="34">
        <v>0.85</v>
      </c>
      <c r="E31" s="34">
        <v>0.89473684210526316</v>
      </c>
      <c r="F31" s="34">
        <v>0.88461538461538458</v>
      </c>
      <c r="G31" s="34">
        <v>0.51</v>
      </c>
      <c r="H31" s="58">
        <f t="shared" ref="H31:H39" si="4">AVERAGE(C31:G31)</f>
        <v>0.79453711201079624</v>
      </c>
    </row>
    <row r="32" spans="1:8" ht="51.6" customHeight="1" x14ac:dyDescent="0.3">
      <c r="A32" s="12" t="s">
        <v>139</v>
      </c>
      <c r="B32" s="8" t="s">
        <v>8</v>
      </c>
      <c r="C32" s="34">
        <v>0.88888888888888884</v>
      </c>
      <c r="D32" s="34">
        <v>0.9</v>
      </c>
      <c r="E32" s="34">
        <v>0.94736842105263153</v>
      </c>
      <c r="F32" s="34">
        <v>0.92307692307692313</v>
      </c>
      <c r="G32" s="34">
        <v>0.79</v>
      </c>
      <c r="H32" s="58">
        <f t="shared" si="4"/>
        <v>0.88986684660368864</v>
      </c>
    </row>
    <row r="33" spans="1:8" ht="51.6" customHeight="1" x14ac:dyDescent="0.3">
      <c r="A33" s="12" t="s">
        <v>140</v>
      </c>
      <c r="B33" s="8" t="s">
        <v>8</v>
      </c>
      <c r="C33" s="34">
        <v>0.94444444444444442</v>
      </c>
      <c r="D33" s="34">
        <v>0.85</v>
      </c>
      <c r="E33" s="34">
        <v>0.89473684210526316</v>
      </c>
      <c r="F33" s="34">
        <v>0.92307692307692313</v>
      </c>
      <c r="G33" s="34">
        <v>0.72</v>
      </c>
      <c r="H33" s="58">
        <f t="shared" si="4"/>
        <v>0.86645164192532609</v>
      </c>
    </row>
    <row r="34" spans="1:8" ht="51.6" customHeight="1" x14ac:dyDescent="0.3">
      <c r="A34" s="12" t="s">
        <v>141</v>
      </c>
      <c r="B34" s="8" t="s">
        <v>8</v>
      </c>
      <c r="C34" s="34">
        <v>0.94444444444444442</v>
      </c>
      <c r="D34" s="34">
        <v>1</v>
      </c>
      <c r="E34" s="34">
        <v>0.89473684210526316</v>
      </c>
      <c r="F34" s="34">
        <v>0.92307692307692313</v>
      </c>
      <c r="G34" s="34">
        <v>0.72</v>
      </c>
      <c r="H34" s="58">
        <f t="shared" si="4"/>
        <v>0.89645164192532611</v>
      </c>
    </row>
    <row r="35" spans="1:8" ht="51.6" customHeight="1" x14ac:dyDescent="0.3">
      <c r="A35" s="12" t="s">
        <v>142</v>
      </c>
      <c r="B35" s="8" t="s">
        <v>8</v>
      </c>
      <c r="C35" s="34">
        <v>0.83333333333333337</v>
      </c>
      <c r="D35" s="34">
        <v>0.75</v>
      </c>
      <c r="E35" s="34">
        <v>0.84210526315789469</v>
      </c>
      <c r="F35" s="34">
        <v>0.88461538461538458</v>
      </c>
      <c r="G35" s="34">
        <v>1</v>
      </c>
      <c r="H35" s="58">
        <f t="shared" si="4"/>
        <v>0.86201079622132259</v>
      </c>
    </row>
    <row r="36" spans="1:8" ht="51.6" customHeight="1" x14ac:dyDescent="0.3">
      <c r="A36" s="12" t="s">
        <v>143</v>
      </c>
      <c r="B36" s="8" t="s">
        <v>8</v>
      </c>
      <c r="C36" s="34">
        <v>1</v>
      </c>
      <c r="D36" s="34">
        <v>1</v>
      </c>
      <c r="E36" s="34">
        <v>1</v>
      </c>
      <c r="F36" s="34">
        <v>1</v>
      </c>
      <c r="G36" s="34">
        <v>1</v>
      </c>
      <c r="H36" s="58">
        <f t="shared" si="4"/>
        <v>1</v>
      </c>
    </row>
    <row r="37" spans="1:8" ht="51.6" customHeight="1" x14ac:dyDescent="0.3">
      <c r="A37" s="12" t="s">
        <v>144</v>
      </c>
      <c r="B37" s="8" t="s">
        <v>8</v>
      </c>
      <c r="C37" s="34">
        <v>1</v>
      </c>
      <c r="D37" s="34">
        <v>1</v>
      </c>
      <c r="E37" s="34">
        <v>1</v>
      </c>
      <c r="F37" s="34">
        <v>1</v>
      </c>
      <c r="G37" s="34">
        <v>1</v>
      </c>
      <c r="H37" s="58">
        <f t="shared" si="4"/>
        <v>1</v>
      </c>
    </row>
    <row r="38" spans="1:8" ht="51.6" customHeight="1" x14ac:dyDescent="0.3">
      <c r="A38" s="12" t="s">
        <v>145</v>
      </c>
      <c r="B38" s="8" t="s">
        <v>8</v>
      </c>
      <c r="C38" s="34">
        <v>1</v>
      </c>
      <c r="D38" s="34">
        <v>1</v>
      </c>
      <c r="E38" s="34">
        <v>1</v>
      </c>
      <c r="F38" s="34">
        <v>1</v>
      </c>
      <c r="G38" s="34">
        <v>1</v>
      </c>
      <c r="H38" s="58">
        <f t="shared" si="4"/>
        <v>1</v>
      </c>
    </row>
    <row r="39" spans="1:8" ht="51.6" customHeight="1" x14ac:dyDescent="0.3">
      <c r="A39" s="12" t="s">
        <v>146</v>
      </c>
      <c r="B39" s="8" t="s">
        <v>8</v>
      </c>
      <c r="C39" s="34">
        <v>1</v>
      </c>
      <c r="D39" s="34">
        <v>1</v>
      </c>
      <c r="E39" s="34">
        <v>1</v>
      </c>
      <c r="F39" s="34">
        <v>1</v>
      </c>
      <c r="G39" s="34">
        <v>1</v>
      </c>
      <c r="H39" s="58">
        <f t="shared" si="4"/>
        <v>1</v>
      </c>
    </row>
    <row r="40" spans="1:8" ht="51.6" customHeight="1" x14ac:dyDescent="0.3">
      <c r="A40" s="12"/>
      <c r="B40" s="8"/>
      <c r="C40" s="34"/>
      <c r="D40" s="34"/>
      <c r="E40" s="34"/>
      <c r="F40" s="34"/>
      <c r="G40" s="68" t="s">
        <v>120</v>
      </c>
      <c r="H40" s="40">
        <f>AVERAGE(H31:H39)</f>
        <v>0.92325755985405111</v>
      </c>
    </row>
    <row r="41" spans="1:8" ht="51.6" customHeight="1" x14ac:dyDescent="0.3">
      <c r="A41" s="12" t="s">
        <v>148</v>
      </c>
      <c r="B41" s="8" t="s">
        <v>24</v>
      </c>
      <c r="C41" s="34">
        <v>0.83333333333333337</v>
      </c>
      <c r="D41" s="34">
        <v>0.95</v>
      </c>
      <c r="E41" s="34">
        <v>0.78947368421052633</v>
      </c>
      <c r="F41" s="34">
        <v>0.92307692307692313</v>
      </c>
      <c r="G41" s="34">
        <v>1</v>
      </c>
      <c r="H41" s="58">
        <f t="shared" ref="H41:H49" si="5">AVERAGE(C41:G41)</f>
        <v>0.89917678812415658</v>
      </c>
    </row>
    <row r="42" spans="1:8" ht="51.6" customHeight="1" x14ac:dyDescent="0.3">
      <c r="A42" s="12" t="s">
        <v>149</v>
      </c>
      <c r="B42" s="8" t="s">
        <v>24</v>
      </c>
      <c r="C42" s="34">
        <v>0.94444444444444442</v>
      </c>
      <c r="D42" s="34">
        <v>0.9</v>
      </c>
      <c r="E42" s="34">
        <v>0.89473684210526316</v>
      </c>
      <c r="F42" s="34">
        <v>0.88461538461538458</v>
      </c>
      <c r="G42" s="34">
        <v>1</v>
      </c>
      <c r="H42" s="58">
        <f t="shared" si="5"/>
        <v>0.92475933423301837</v>
      </c>
    </row>
    <row r="43" spans="1:8" ht="51.6" customHeight="1" x14ac:dyDescent="0.3">
      <c r="A43" s="12" t="s">
        <v>150</v>
      </c>
      <c r="B43" s="8" t="s">
        <v>24</v>
      </c>
      <c r="C43" s="34">
        <v>0.88888888888888884</v>
      </c>
      <c r="D43" s="34">
        <v>0.9</v>
      </c>
      <c r="E43" s="34">
        <v>1</v>
      </c>
      <c r="F43" s="34">
        <v>0.57692307692307687</v>
      </c>
      <c r="G43" s="34">
        <v>1</v>
      </c>
      <c r="H43" s="58">
        <f t="shared" si="5"/>
        <v>0.87316239316239308</v>
      </c>
    </row>
    <row r="44" spans="1:8" ht="51.6" customHeight="1" x14ac:dyDescent="0.3">
      <c r="A44" s="12" t="s">
        <v>151</v>
      </c>
      <c r="B44" s="8" t="s">
        <v>24</v>
      </c>
      <c r="C44" s="34">
        <v>0.77777777777777779</v>
      </c>
      <c r="D44" s="34">
        <v>0.8</v>
      </c>
      <c r="E44" s="34">
        <v>0.84210526315789469</v>
      </c>
      <c r="F44" s="34">
        <v>0.92307692307692313</v>
      </c>
      <c r="G44" s="34">
        <v>1</v>
      </c>
      <c r="H44" s="58">
        <f t="shared" si="5"/>
        <v>0.86859199280251909</v>
      </c>
    </row>
    <row r="45" spans="1:8" ht="51.6" customHeight="1" x14ac:dyDescent="0.3">
      <c r="A45" s="12" t="s">
        <v>152</v>
      </c>
      <c r="B45" s="8" t="s">
        <v>24</v>
      </c>
      <c r="C45" s="34">
        <v>1</v>
      </c>
      <c r="D45" s="34">
        <v>0.95</v>
      </c>
      <c r="E45" s="34">
        <v>0.73684210526315785</v>
      </c>
      <c r="F45" s="34">
        <v>0.96153846153846156</v>
      </c>
      <c r="G45" s="34">
        <v>1</v>
      </c>
      <c r="H45" s="58">
        <f t="shared" si="5"/>
        <v>0.92967611336032385</v>
      </c>
    </row>
    <row r="46" spans="1:8" ht="51.6" customHeight="1" x14ac:dyDescent="0.3">
      <c r="A46" s="12" t="s">
        <v>153</v>
      </c>
      <c r="B46" s="8" t="s">
        <v>24</v>
      </c>
      <c r="C46" s="34">
        <v>1</v>
      </c>
      <c r="D46" s="34">
        <v>0.9</v>
      </c>
      <c r="E46" s="34">
        <v>1</v>
      </c>
      <c r="F46" s="34">
        <v>1</v>
      </c>
      <c r="G46" s="34">
        <v>1</v>
      </c>
      <c r="H46" s="58">
        <f t="shared" si="5"/>
        <v>0.98000000000000009</v>
      </c>
    </row>
    <row r="47" spans="1:8" ht="51.6" customHeight="1" x14ac:dyDescent="0.3">
      <c r="A47" s="12" t="s">
        <v>154</v>
      </c>
      <c r="B47" s="8" t="s">
        <v>24</v>
      </c>
      <c r="C47" s="34">
        <v>1</v>
      </c>
      <c r="D47" s="34">
        <v>1</v>
      </c>
      <c r="E47" s="34">
        <v>1</v>
      </c>
      <c r="F47" s="34">
        <v>1</v>
      </c>
      <c r="G47" s="34">
        <v>1</v>
      </c>
      <c r="H47" s="58">
        <f t="shared" si="5"/>
        <v>1</v>
      </c>
    </row>
    <row r="48" spans="1:8" ht="51.6" customHeight="1" x14ac:dyDescent="0.3">
      <c r="A48" s="12" t="s">
        <v>155</v>
      </c>
      <c r="B48" s="8" t="s">
        <v>24</v>
      </c>
      <c r="C48" s="34">
        <v>1</v>
      </c>
      <c r="D48" s="34">
        <v>1</v>
      </c>
      <c r="E48" s="34">
        <v>1</v>
      </c>
      <c r="F48" s="34">
        <v>1</v>
      </c>
      <c r="G48" s="34">
        <v>1</v>
      </c>
      <c r="H48" s="58">
        <f t="shared" si="5"/>
        <v>1</v>
      </c>
    </row>
    <row r="49" spans="1:8" ht="51.6" customHeight="1" x14ac:dyDescent="0.3">
      <c r="A49" s="12" t="s">
        <v>156</v>
      </c>
      <c r="B49" s="8" t="s">
        <v>24</v>
      </c>
      <c r="C49" s="34">
        <v>1</v>
      </c>
      <c r="D49" s="34">
        <v>0.95</v>
      </c>
      <c r="E49" s="34">
        <v>1</v>
      </c>
      <c r="F49" s="34">
        <v>1</v>
      </c>
      <c r="G49" s="34">
        <v>1</v>
      </c>
      <c r="H49" s="58">
        <f t="shared" si="5"/>
        <v>0.99</v>
      </c>
    </row>
    <row r="50" spans="1:8" ht="51.6" customHeight="1" x14ac:dyDescent="0.3">
      <c r="A50" s="12"/>
      <c r="B50" s="8"/>
      <c r="C50" s="34"/>
      <c r="D50" s="34"/>
      <c r="E50" s="34"/>
      <c r="F50" s="34"/>
      <c r="G50" s="68" t="s">
        <v>120</v>
      </c>
      <c r="H50" s="40">
        <f>AVERAGE(H41:H49)</f>
        <v>0.94059629129804578</v>
      </c>
    </row>
    <row r="51" spans="1:8" ht="51.6" customHeight="1" x14ac:dyDescent="0.3">
      <c r="A51" s="12" t="s">
        <v>157</v>
      </c>
      <c r="B51" s="8" t="s">
        <v>18</v>
      </c>
      <c r="C51" s="34">
        <v>0.9375</v>
      </c>
      <c r="D51" s="34">
        <v>0.83333333333333337</v>
      </c>
      <c r="E51" s="34">
        <v>0.8</v>
      </c>
      <c r="F51" s="34">
        <v>0.89473684210526316</v>
      </c>
      <c r="G51" s="34">
        <v>0.85</v>
      </c>
      <c r="H51" s="58">
        <f t="shared" ref="H51:H58" si="6">AVERAGE(C51:G51)</f>
        <v>0.86311403508771944</v>
      </c>
    </row>
    <row r="52" spans="1:8" ht="51.6" customHeight="1" x14ac:dyDescent="0.3">
      <c r="A52" s="12" t="s">
        <v>158</v>
      </c>
      <c r="B52" s="8" t="s">
        <v>18</v>
      </c>
      <c r="C52" s="34">
        <v>0.9375</v>
      </c>
      <c r="D52" s="34">
        <v>0.88888888888888884</v>
      </c>
      <c r="E52" s="34">
        <v>0.95</v>
      </c>
      <c r="F52" s="34">
        <v>0.84210526315789469</v>
      </c>
      <c r="G52" s="34">
        <v>0.96</v>
      </c>
      <c r="H52" s="58">
        <f t="shared" si="6"/>
        <v>0.91569883040935662</v>
      </c>
    </row>
    <row r="53" spans="1:8" ht="51.6" customHeight="1" x14ac:dyDescent="0.3">
      <c r="A53" s="12" t="s">
        <v>159</v>
      </c>
      <c r="B53" s="8" t="s">
        <v>18</v>
      </c>
      <c r="C53" s="34">
        <v>0.9375</v>
      </c>
      <c r="D53" s="34">
        <v>0.88888888888888884</v>
      </c>
      <c r="E53" s="34">
        <v>0.9</v>
      </c>
      <c r="F53" s="34">
        <v>0.78947368421052633</v>
      </c>
      <c r="G53" s="34">
        <v>0.84</v>
      </c>
      <c r="H53" s="58">
        <f t="shared" si="6"/>
        <v>0.87117251461988299</v>
      </c>
    </row>
    <row r="54" spans="1:8" ht="51.6" customHeight="1" x14ac:dyDescent="0.3">
      <c r="A54" s="12" t="s">
        <v>160</v>
      </c>
      <c r="B54" s="8" t="s">
        <v>18</v>
      </c>
      <c r="C54" s="34">
        <v>1</v>
      </c>
      <c r="D54" s="34">
        <v>1</v>
      </c>
      <c r="E54" s="34">
        <v>1</v>
      </c>
      <c r="F54" s="34">
        <v>1</v>
      </c>
      <c r="G54" s="34">
        <v>1</v>
      </c>
      <c r="H54" s="58">
        <f t="shared" si="6"/>
        <v>1</v>
      </c>
    </row>
    <row r="55" spans="1:8" ht="51.6" customHeight="1" x14ac:dyDescent="0.3">
      <c r="A55" s="12" t="s">
        <v>161</v>
      </c>
      <c r="B55" s="8" t="s">
        <v>18</v>
      </c>
      <c r="C55" s="34">
        <v>1</v>
      </c>
      <c r="D55" s="34">
        <v>1</v>
      </c>
      <c r="E55" s="34">
        <v>1</v>
      </c>
      <c r="F55" s="34">
        <v>1</v>
      </c>
      <c r="G55" s="34">
        <v>1</v>
      </c>
      <c r="H55" s="58">
        <f t="shared" si="6"/>
        <v>1</v>
      </c>
    </row>
    <row r="56" spans="1:8" ht="51.6" customHeight="1" x14ac:dyDescent="0.3">
      <c r="A56" s="12" t="s">
        <v>162</v>
      </c>
      <c r="B56" s="8" t="s">
        <v>18</v>
      </c>
      <c r="C56" s="34">
        <v>1</v>
      </c>
      <c r="D56" s="34">
        <v>1</v>
      </c>
      <c r="E56" s="34">
        <v>1</v>
      </c>
      <c r="F56" s="34">
        <v>1</v>
      </c>
      <c r="G56" s="34">
        <v>1</v>
      </c>
      <c r="H56" s="58">
        <f t="shared" si="6"/>
        <v>1</v>
      </c>
    </row>
    <row r="57" spans="1:8" ht="51.6" customHeight="1" x14ac:dyDescent="0.3">
      <c r="A57" s="12" t="s">
        <v>163</v>
      </c>
      <c r="B57" s="8" t="s">
        <v>18</v>
      </c>
      <c r="C57" s="34">
        <v>1</v>
      </c>
      <c r="D57" s="34">
        <v>1</v>
      </c>
      <c r="E57" s="34">
        <v>1</v>
      </c>
      <c r="F57" s="34">
        <v>1</v>
      </c>
      <c r="G57" s="34">
        <v>1</v>
      </c>
      <c r="H57" s="58">
        <f t="shared" si="6"/>
        <v>1</v>
      </c>
    </row>
    <row r="58" spans="1:8" ht="51.6" customHeight="1" x14ac:dyDescent="0.3">
      <c r="A58" s="12" t="s">
        <v>164</v>
      </c>
      <c r="B58" s="8" t="s">
        <v>18</v>
      </c>
      <c r="C58" s="34">
        <v>1</v>
      </c>
      <c r="D58" s="34">
        <v>1</v>
      </c>
      <c r="E58" s="34">
        <v>1</v>
      </c>
      <c r="F58" s="34">
        <v>1</v>
      </c>
      <c r="G58" s="34">
        <v>1</v>
      </c>
      <c r="H58" s="58">
        <f t="shared" si="6"/>
        <v>1</v>
      </c>
    </row>
    <row r="59" spans="1:8" ht="51.6" customHeight="1" x14ac:dyDescent="0.3">
      <c r="A59" s="12"/>
      <c r="B59" s="8"/>
      <c r="C59" s="34"/>
      <c r="D59" s="34"/>
      <c r="E59" s="34"/>
      <c r="F59" s="34"/>
      <c r="G59" s="6" t="s">
        <v>120</v>
      </c>
      <c r="H59" s="40">
        <f>AVERAGE(H51:H58)</f>
        <v>0.95624817251461991</v>
      </c>
    </row>
    <row r="60" spans="1:8" ht="51.6" customHeight="1" x14ac:dyDescent="0.3">
      <c r="A60" s="12" t="s">
        <v>165</v>
      </c>
      <c r="B60" s="8" t="s">
        <v>30</v>
      </c>
      <c r="C60" s="34">
        <v>0.9375</v>
      </c>
      <c r="D60" s="34">
        <v>0.83333333333333337</v>
      </c>
      <c r="E60" s="34">
        <v>0.95</v>
      </c>
      <c r="F60" s="34">
        <v>0.89473684210526316</v>
      </c>
      <c r="G60" s="34">
        <v>0.65</v>
      </c>
      <c r="H60" s="58">
        <f t="shared" ref="H60:H67" si="7">AVERAGE(C60:G60)</f>
        <v>0.85311403508771932</v>
      </c>
    </row>
    <row r="61" spans="1:8" ht="51.6" customHeight="1" x14ac:dyDescent="0.3">
      <c r="A61" s="12" t="s">
        <v>166</v>
      </c>
      <c r="B61" s="8" t="s">
        <v>30</v>
      </c>
      <c r="C61" s="34">
        <v>0.9375</v>
      </c>
      <c r="D61" s="34">
        <v>0.88888888888888884</v>
      </c>
      <c r="E61" s="34">
        <v>0.9</v>
      </c>
      <c r="F61" s="34">
        <v>0.84210526315789469</v>
      </c>
      <c r="G61" s="34">
        <v>0.65</v>
      </c>
      <c r="H61" s="58">
        <f t="shared" si="7"/>
        <v>0.84369883040935678</v>
      </c>
    </row>
    <row r="62" spans="1:8" ht="51.6" customHeight="1" x14ac:dyDescent="0.3">
      <c r="A62" s="12" t="s">
        <v>167</v>
      </c>
      <c r="B62" s="8" t="s">
        <v>30</v>
      </c>
      <c r="C62" s="34">
        <v>0.9375</v>
      </c>
      <c r="D62" s="34">
        <v>0.94444444444444442</v>
      </c>
      <c r="E62" s="34">
        <v>0.9</v>
      </c>
      <c r="F62" s="34">
        <v>0.84210526315789469</v>
      </c>
      <c r="G62" s="34">
        <v>0.88</v>
      </c>
      <c r="H62" s="58">
        <f t="shared" si="7"/>
        <v>0.90080994152046789</v>
      </c>
    </row>
    <row r="63" spans="1:8" ht="51.6" customHeight="1" x14ac:dyDescent="0.3">
      <c r="A63" s="12" t="s">
        <v>168</v>
      </c>
      <c r="B63" s="8" t="s">
        <v>30</v>
      </c>
      <c r="C63" s="34">
        <v>0.9375</v>
      </c>
      <c r="D63" s="34">
        <v>0.94444444444444442</v>
      </c>
      <c r="E63" s="34">
        <v>0.85</v>
      </c>
      <c r="F63" s="34">
        <v>0.89473684210526316</v>
      </c>
      <c r="G63" s="34">
        <v>0.84</v>
      </c>
      <c r="H63" s="58">
        <f t="shared" si="7"/>
        <v>0.89333625730994159</v>
      </c>
    </row>
    <row r="64" spans="1:8" ht="51.6" customHeight="1" x14ac:dyDescent="0.3">
      <c r="A64" s="12" t="s">
        <v>164</v>
      </c>
      <c r="B64" s="8" t="s">
        <v>30</v>
      </c>
      <c r="C64" s="34">
        <v>1</v>
      </c>
      <c r="D64" s="34">
        <v>1</v>
      </c>
      <c r="E64" s="34">
        <v>1</v>
      </c>
      <c r="F64" s="34">
        <v>1</v>
      </c>
      <c r="G64" s="34">
        <v>1</v>
      </c>
      <c r="H64" s="58">
        <f t="shared" si="7"/>
        <v>1</v>
      </c>
    </row>
    <row r="65" spans="1:8" ht="51.6" customHeight="1" x14ac:dyDescent="0.3">
      <c r="A65" s="12" t="s">
        <v>169</v>
      </c>
      <c r="B65" s="8" t="s">
        <v>30</v>
      </c>
      <c r="C65" s="34">
        <v>1</v>
      </c>
      <c r="D65" s="34">
        <v>1</v>
      </c>
      <c r="E65" s="34">
        <v>1</v>
      </c>
      <c r="F65" s="34">
        <v>1</v>
      </c>
      <c r="G65" s="34">
        <v>1</v>
      </c>
      <c r="H65" s="58">
        <f t="shared" si="7"/>
        <v>1</v>
      </c>
    </row>
    <row r="66" spans="1:8" ht="51.6" customHeight="1" x14ac:dyDescent="0.3">
      <c r="A66" s="12" t="s">
        <v>170</v>
      </c>
      <c r="B66" s="8" t="s">
        <v>30</v>
      </c>
      <c r="C66" s="34">
        <v>1</v>
      </c>
      <c r="D66" s="34">
        <v>1</v>
      </c>
      <c r="E66" s="34">
        <v>1</v>
      </c>
      <c r="F66" s="34">
        <v>1</v>
      </c>
      <c r="G66" s="34">
        <v>1</v>
      </c>
      <c r="H66" s="58">
        <f t="shared" si="7"/>
        <v>1</v>
      </c>
    </row>
    <row r="67" spans="1:8" ht="51.6" customHeight="1" x14ac:dyDescent="0.3">
      <c r="A67" s="12" t="s">
        <v>171</v>
      </c>
      <c r="B67" s="8" t="s">
        <v>30</v>
      </c>
      <c r="C67" s="34">
        <v>1</v>
      </c>
      <c r="D67" s="34">
        <v>1</v>
      </c>
      <c r="E67" s="34">
        <v>1</v>
      </c>
      <c r="F67" s="34">
        <v>1</v>
      </c>
      <c r="G67" s="34">
        <v>1</v>
      </c>
      <c r="H67" s="58">
        <f t="shared" si="7"/>
        <v>1</v>
      </c>
    </row>
    <row r="68" spans="1:8" ht="51.6" customHeight="1" x14ac:dyDescent="0.3">
      <c r="A68" s="8"/>
      <c r="B68" s="8"/>
      <c r="C68" s="34"/>
      <c r="D68" s="34"/>
      <c r="E68" s="34"/>
      <c r="F68" s="34"/>
      <c r="G68" s="6" t="s">
        <v>120</v>
      </c>
      <c r="H68" s="40">
        <f>AVERAGE(H60:H67)</f>
        <v>0.93636988304093571</v>
      </c>
    </row>
    <row r="69" spans="1:8" ht="51.6" customHeight="1" x14ac:dyDescent="0.3">
      <c r="A69" s="8"/>
      <c r="B69" s="8"/>
      <c r="C69" s="34"/>
      <c r="D69" s="34"/>
      <c r="E69" s="34"/>
      <c r="F69" s="34"/>
      <c r="G69" s="34"/>
    </row>
    <row r="70" spans="1:8" ht="51.6" customHeight="1" x14ac:dyDescent="0.3">
      <c r="A70" s="83" t="s">
        <v>172</v>
      </c>
      <c r="B70" s="84"/>
      <c r="C70" s="88"/>
      <c r="D70" s="88"/>
      <c r="E70" s="88"/>
      <c r="F70" s="88"/>
      <c r="G70" s="88"/>
    </row>
    <row r="71" spans="1:8" ht="51.6" customHeight="1" x14ac:dyDescent="0.3">
      <c r="A71" s="6" t="s">
        <v>2</v>
      </c>
      <c r="B71" s="6" t="s">
        <v>3</v>
      </c>
      <c r="C71" s="89" t="s">
        <v>57</v>
      </c>
      <c r="D71" s="89" t="s">
        <v>4</v>
      </c>
      <c r="E71" s="89" t="s">
        <v>5</v>
      </c>
      <c r="F71" s="89" t="s">
        <v>6</v>
      </c>
      <c r="G71" s="89" t="s">
        <v>125</v>
      </c>
      <c r="H71" s="38" t="s">
        <v>58</v>
      </c>
    </row>
    <row r="72" spans="1:8" ht="51.6" customHeight="1" x14ac:dyDescent="0.3">
      <c r="A72" s="12" t="s">
        <v>173</v>
      </c>
      <c r="B72" s="8" t="s">
        <v>8</v>
      </c>
      <c r="C72" s="34">
        <v>0.93333333333333335</v>
      </c>
      <c r="D72" s="34">
        <v>0.8</v>
      </c>
      <c r="E72" s="34">
        <v>1</v>
      </c>
      <c r="F72" s="34">
        <v>0.8571428571428571</v>
      </c>
      <c r="G72" s="34">
        <v>0.83333333333333337</v>
      </c>
      <c r="H72" s="58">
        <f t="shared" ref="H72:H78" si="8">AVERAGE(C72:G72)</f>
        <v>0.88476190476190486</v>
      </c>
    </row>
    <row r="73" spans="1:8" ht="51.6" customHeight="1" x14ac:dyDescent="0.3">
      <c r="A73" s="12" t="s">
        <v>174</v>
      </c>
      <c r="B73" s="8" t="s">
        <v>8</v>
      </c>
      <c r="C73" s="34">
        <v>1</v>
      </c>
      <c r="D73" s="34">
        <v>0.95</v>
      </c>
      <c r="E73" s="34">
        <v>1</v>
      </c>
      <c r="F73" s="34">
        <v>1</v>
      </c>
      <c r="G73" s="34">
        <v>0.83333333333333337</v>
      </c>
      <c r="H73" s="58">
        <f t="shared" si="8"/>
        <v>0.95666666666666667</v>
      </c>
    </row>
    <row r="74" spans="1:8" ht="51.6" customHeight="1" x14ac:dyDescent="0.3">
      <c r="A74" s="12" t="s">
        <v>175</v>
      </c>
      <c r="B74" s="8" t="s">
        <v>8</v>
      </c>
      <c r="C74" s="34">
        <v>0.875</v>
      </c>
      <c r="D74" s="34">
        <v>0.65</v>
      </c>
      <c r="E74" s="34">
        <v>1</v>
      </c>
      <c r="F74" s="34">
        <v>0.80952380952380953</v>
      </c>
      <c r="G74" s="34">
        <v>1</v>
      </c>
      <c r="H74" s="58">
        <f t="shared" si="8"/>
        <v>0.86690476190476196</v>
      </c>
    </row>
    <row r="75" spans="1:8" ht="51.6" customHeight="1" x14ac:dyDescent="0.3">
      <c r="A75" s="12" t="s">
        <v>176</v>
      </c>
      <c r="B75" s="8" t="s">
        <v>8</v>
      </c>
      <c r="C75" s="34">
        <v>0.73333333333333328</v>
      </c>
      <c r="D75" s="34">
        <v>0.95</v>
      </c>
      <c r="E75" s="34">
        <v>1</v>
      </c>
      <c r="F75" s="34">
        <v>0.8571428571428571</v>
      </c>
      <c r="G75" s="34">
        <v>0.72222222222222221</v>
      </c>
      <c r="H75" s="58">
        <f t="shared" si="8"/>
        <v>0.85253968253968249</v>
      </c>
    </row>
    <row r="76" spans="1:8" ht="51.6" customHeight="1" x14ac:dyDescent="0.3">
      <c r="A76" s="12" t="s">
        <v>177</v>
      </c>
      <c r="B76" s="8" t="s">
        <v>8</v>
      </c>
      <c r="C76" s="34">
        <v>0.8</v>
      </c>
      <c r="D76" s="34">
        <v>0.95</v>
      </c>
      <c r="E76" s="34">
        <v>1</v>
      </c>
      <c r="F76" s="34">
        <v>0.90476190476190477</v>
      </c>
      <c r="G76" s="34">
        <v>1</v>
      </c>
      <c r="H76" s="58">
        <f t="shared" si="8"/>
        <v>0.93095238095238098</v>
      </c>
    </row>
    <row r="77" spans="1:8" ht="51.6" customHeight="1" x14ac:dyDescent="0.3">
      <c r="A77" s="12" t="s">
        <v>178</v>
      </c>
      <c r="B77" s="8" t="s">
        <v>8</v>
      </c>
      <c r="C77" s="34">
        <v>1</v>
      </c>
      <c r="D77" s="34">
        <v>1</v>
      </c>
      <c r="E77" s="34">
        <v>1</v>
      </c>
      <c r="F77" s="34">
        <v>1</v>
      </c>
      <c r="G77" s="34">
        <v>1</v>
      </c>
      <c r="H77" s="58">
        <f t="shared" si="8"/>
        <v>1</v>
      </c>
    </row>
    <row r="78" spans="1:8" ht="51.6" customHeight="1" x14ac:dyDescent="0.3">
      <c r="A78" s="12" t="s">
        <v>179</v>
      </c>
      <c r="B78" s="8" t="s">
        <v>8</v>
      </c>
      <c r="C78" s="34">
        <v>0.93333333333333335</v>
      </c>
      <c r="D78" s="34">
        <v>1</v>
      </c>
      <c r="E78" s="34">
        <v>1</v>
      </c>
      <c r="F78" s="34">
        <v>0.90476190476190477</v>
      </c>
      <c r="G78" s="34">
        <v>0.88888888888888884</v>
      </c>
      <c r="H78" s="58">
        <f t="shared" si="8"/>
        <v>0.94539682539682546</v>
      </c>
    </row>
    <row r="79" spans="1:8" ht="51.6" customHeight="1" x14ac:dyDescent="0.3">
      <c r="A79" s="8"/>
      <c r="B79" s="8"/>
      <c r="C79" s="34"/>
      <c r="D79" s="34"/>
      <c r="E79" s="34"/>
      <c r="F79" s="34"/>
      <c r="G79" s="6" t="s">
        <v>120</v>
      </c>
      <c r="H79" s="40">
        <f>AVERAGE(H72:H78)</f>
        <v>0.91960317460317464</v>
      </c>
    </row>
    <row r="80" spans="1:8" ht="51.6" customHeight="1" x14ac:dyDescent="0.3">
      <c r="A80" s="12" t="s">
        <v>180</v>
      </c>
      <c r="B80" s="8" t="s">
        <v>24</v>
      </c>
      <c r="C80" s="34">
        <v>0.9285714285714286</v>
      </c>
      <c r="D80" s="34">
        <v>1</v>
      </c>
      <c r="E80" s="34">
        <v>0.94444444444444442</v>
      </c>
      <c r="F80" s="34">
        <v>1</v>
      </c>
      <c r="G80" s="34">
        <v>1</v>
      </c>
      <c r="H80" s="58">
        <f t="shared" ref="H80:H87" si="9">AVERAGE(C80:G80)</f>
        <v>0.97460317460317469</v>
      </c>
    </row>
    <row r="81" spans="1:8" ht="51.6" customHeight="1" x14ac:dyDescent="0.3">
      <c r="A81" s="12" t="s">
        <v>181</v>
      </c>
      <c r="B81" s="8" t="s">
        <v>24</v>
      </c>
      <c r="C81" s="34">
        <v>0.9285714285714286</v>
      </c>
      <c r="D81" s="34">
        <v>0.95</v>
      </c>
      <c r="E81" s="34">
        <v>0.94444444444444442</v>
      </c>
      <c r="F81" s="34">
        <v>0.95238095238095233</v>
      </c>
      <c r="G81" s="34">
        <v>1</v>
      </c>
      <c r="H81" s="58">
        <f t="shared" si="9"/>
        <v>0.95507936507936508</v>
      </c>
    </row>
    <row r="82" spans="1:8" ht="51.6" customHeight="1" x14ac:dyDescent="0.3">
      <c r="A82" s="12" t="s">
        <v>182</v>
      </c>
      <c r="B82" s="8" t="s">
        <v>24</v>
      </c>
      <c r="C82" s="34">
        <v>0.7857142857142857</v>
      </c>
      <c r="D82" s="34">
        <v>0.95</v>
      </c>
      <c r="E82" s="34">
        <v>0.94444444444444442</v>
      </c>
      <c r="F82" s="34">
        <v>0.95238095238095233</v>
      </c>
      <c r="G82" s="34">
        <v>1</v>
      </c>
      <c r="H82" s="58">
        <f t="shared" si="9"/>
        <v>0.92650793650793661</v>
      </c>
    </row>
    <row r="83" spans="1:8" ht="51.6" customHeight="1" x14ac:dyDescent="0.3">
      <c r="A83" s="12" t="s">
        <v>183</v>
      </c>
      <c r="B83" s="8" t="s">
        <v>24</v>
      </c>
      <c r="C83" s="34">
        <v>0.84615384615384615</v>
      </c>
      <c r="D83" s="34">
        <v>0.95</v>
      </c>
      <c r="E83" s="34">
        <v>0.76470588235294112</v>
      </c>
      <c r="F83" s="34">
        <v>0.95238095238095233</v>
      </c>
      <c r="G83" s="34">
        <v>1</v>
      </c>
      <c r="H83" s="58">
        <f t="shared" si="9"/>
        <v>0.90264813617754791</v>
      </c>
    </row>
    <row r="84" spans="1:8" ht="51.6" customHeight="1" x14ac:dyDescent="0.3">
      <c r="A84" s="12" t="s">
        <v>184</v>
      </c>
      <c r="B84" s="8" t="s">
        <v>24</v>
      </c>
      <c r="C84" s="34">
        <v>0.9285714285714286</v>
      </c>
      <c r="D84" s="34">
        <v>0.9</v>
      </c>
      <c r="E84" s="34">
        <v>1</v>
      </c>
      <c r="F84" s="34">
        <v>0.8571428571428571</v>
      </c>
      <c r="G84" s="34">
        <v>1</v>
      </c>
      <c r="H84" s="58">
        <f t="shared" si="9"/>
        <v>0.93714285714285717</v>
      </c>
    </row>
    <row r="85" spans="1:8" ht="51.6" customHeight="1" x14ac:dyDescent="0.3">
      <c r="A85" s="12" t="s">
        <v>185</v>
      </c>
      <c r="B85" s="8" t="s">
        <v>24</v>
      </c>
      <c r="C85" s="34">
        <v>0.9285714285714286</v>
      </c>
      <c r="D85" s="34">
        <v>1</v>
      </c>
      <c r="E85" s="34">
        <v>1</v>
      </c>
      <c r="F85" s="34">
        <v>1</v>
      </c>
      <c r="G85" s="34">
        <v>1</v>
      </c>
      <c r="H85" s="58">
        <f t="shared" si="9"/>
        <v>0.98571428571428577</v>
      </c>
    </row>
    <row r="86" spans="1:8" ht="51.6" customHeight="1" x14ac:dyDescent="0.3">
      <c r="A86" s="12" t="s">
        <v>186</v>
      </c>
      <c r="B86" s="8" t="s">
        <v>24</v>
      </c>
      <c r="C86" s="34">
        <v>0.9285714285714286</v>
      </c>
      <c r="D86" s="34">
        <v>1</v>
      </c>
      <c r="E86" s="34">
        <v>1</v>
      </c>
      <c r="F86" s="34">
        <v>1</v>
      </c>
      <c r="G86" s="34">
        <v>1</v>
      </c>
      <c r="H86" s="58">
        <f t="shared" si="9"/>
        <v>0.98571428571428577</v>
      </c>
    </row>
    <row r="87" spans="1:8" ht="51.6" customHeight="1" x14ac:dyDescent="0.3">
      <c r="A87" s="12" t="s">
        <v>179</v>
      </c>
      <c r="B87" s="8" t="s">
        <v>24</v>
      </c>
      <c r="C87" s="34">
        <v>0.8571428571428571</v>
      </c>
      <c r="D87" s="34">
        <v>0.95</v>
      </c>
      <c r="E87" s="34">
        <v>1</v>
      </c>
      <c r="F87" s="34">
        <v>1</v>
      </c>
      <c r="G87" s="34">
        <v>1</v>
      </c>
      <c r="H87" s="58">
        <f t="shared" si="9"/>
        <v>0.96142857142857141</v>
      </c>
    </row>
    <row r="88" spans="1:8" ht="51.6" customHeight="1" x14ac:dyDescent="0.3">
      <c r="A88" s="12"/>
      <c r="B88" s="8"/>
      <c r="C88" s="34"/>
      <c r="D88" s="34"/>
      <c r="E88" s="34"/>
      <c r="F88" s="34"/>
      <c r="G88" s="6" t="s">
        <v>120</v>
      </c>
      <c r="H88" s="40">
        <f>AVERAGE(H80:H87)</f>
        <v>0.95360482654600309</v>
      </c>
    </row>
    <row r="89" spans="1:8" ht="51.6" customHeight="1" x14ac:dyDescent="0.3">
      <c r="A89" s="12" t="s">
        <v>187</v>
      </c>
      <c r="B89" s="8" t="s">
        <v>18</v>
      </c>
      <c r="C89" s="34">
        <v>0.88461538461538458</v>
      </c>
      <c r="D89" s="34">
        <v>0.91666666666666663</v>
      </c>
      <c r="E89" s="34">
        <v>0.9</v>
      </c>
      <c r="F89" s="34">
        <v>1</v>
      </c>
      <c r="G89" s="34">
        <v>0.95238095238095233</v>
      </c>
      <c r="H89" s="58">
        <f t="shared" ref="H89:H95" si="10">AVERAGE(C89:G89)</f>
        <v>0.93073260073260067</v>
      </c>
    </row>
    <row r="90" spans="1:8" ht="51.6" customHeight="1" x14ac:dyDescent="0.3">
      <c r="A90" s="12" t="s">
        <v>188</v>
      </c>
      <c r="B90" s="8" t="s">
        <v>18</v>
      </c>
      <c r="C90" s="34">
        <v>0.69230769230769229</v>
      </c>
      <c r="D90" s="34">
        <v>0.91666666666666663</v>
      </c>
      <c r="E90" s="34">
        <v>1</v>
      </c>
      <c r="F90" s="34">
        <v>1</v>
      </c>
      <c r="G90" s="34">
        <v>0.8571428571428571</v>
      </c>
      <c r="H90" s="58">
        <f t="shared" si="10"/>
        <v>0.89322344322344327</v>
      </c>
    </row>
    <row r="91" spans="1:8" ht="51.6" customHeight="1" x14ac:dyDescent="0.3">
      <c r="A91" s="12" t="s">
        <v>189</v>
      </c>
      <c r="B91" s="8" t="s">
        <v>18</v>
      </c>
      <c r="C91" s="34">
        <v>0.84615384615384615</v>
      </c>
      <c r="D91" s="34">
        <v>0.92307692307692313</v>
      </c>
      <c r="E91" s="34">
        <v>1</v>
      </c>
      <c r="F91" s="34">
        <v>1</v>
      </c>
      <c r="G91" s="34">
        <v>0.90476190476190477</v>
      </c>
      <c r="H91" s="58">
        <f t="shared" si="10"/>
        <v>0.93479853479853481</v>
      </c>
    </row>
    <row r="92" spans="1:8" ht="51.6" customHeight="1" x14ac:dyDescent="0.3">
      <c r="A92" s="12" t="s">
        <v>190</v>
      </c>
      <c r="B92" s="8" t="s">
        <v>18</v>
      </c>
      <c r="C92" s="34">
        <v>0.88461538461538458</v>
      </c>
      <c r="D92" s="34">
        <v>0.91666666666666663</v>
      </c>
      <c r="E92" s="34">
        <v>1</v>
      </c>
      <c r="F92" s="34">
        <v>1</v>
      </c>
      <c r="G92" s="34">
        <v>0.8571428571428571</v>
      </c>
      <c r="H92" s="58">
        <f t="shared" si="10"/>
        <v>0.93168498168498159</v>
      </c>
    </row>
    <row r="93" spans="1:8" ht="51.6" customHeight="1" x14ac:dyDescent="0.3">
      <c r="A93" s="12" t="s">
        <v>191</v>
      </c>
      <c r="B93" s="8" t="s">
        <v>18</v>
      </c>
      <c r="C93" s="34">
        <v>1</v>
      </c>
      <c r="D93" s="34">
        <v>1</v>
      </c>
      <c r="E93" s="34">
        <v>1</v>
      </c>
      <c r="F93" s="34">
        <v>0.94444444444444442</v>
      </c>
      <c r="G93" s="34">
        <v>0.8571428571428571</v>
      </c>
      <c r="H93" s="58">
        <f t="shared" si="10"/>
        <v>0.96031746031746024</v>
      </c>
    </row>
    <row r="94" spans="1:8" ht="51.6" customHeight="1" x14ac:dyDescent="0.3">
      <c r="A94" s="12" t="s">
        <v>192</v>
      </c>
      <c r="B94" s="8" t="s">
        <v>18</v>
      </c>
      <c r="C94" s="34">
        <v>1</v>
      </c>
      <c r="D94" s="34">
        <v>1</v>
      </c>
      <c r="E94" s="34">
        <v>1</v>
      </c>
      <c r="F94" s="34">
        <v>1</v>
      </c>
      <c r="G94" s="34">
        <v>1</v>
      </c>
      <c r="H94" s="58">
        <f t="shared" si="10"/>
        <v>1</v>
      </c>
    </row>
    <row r="95" spans="1:8" ht="51.6" customHeight="1" x14ac:dyDescent="0.3">
      <c r="A95" s="12" t="s">
        <v>193</v>
      </c>
      <c r="B95" s="8" t="s">
        <v>18</v>
      </c>
      <c r="C95" s="34">
        <v>1</v>
      </c>
      <c r="D95" s="34">
        <v>1</v>
      </c>
      <c r="E95" s="34">
        <v>1</v>
      </c>
      <c r="F95" s="34">
        <v>1</v>
      </c>
      <c r="G95" s="34">
        <v>0.90476190476190477</v>
      </c>
      <c r="H95" s="58">
        <f t="shared" si="10"/>
        <v>0.98095238095238102</v>
      </c>
    </row>
    <row r="96" spans="1:8" ht="51.6" customHeight="1" x14ac:dyDescent="0.3">
      <c r="A96" s="12"/>
      <c r="B96" s="8"/>
      <c r="C96" s="34"/>
      <c r="D96" s="34"/>
      <c r="E96" s="34"/>
      <c r="F96" s="34"/>
      <c r="G96" s="6" t="s">
        <v>120</v>
      </c>
      <c r="H96" s="40">
        <f>AVERAGE(H89:H95)</f>
        <v>0.94738705738705742</v>
      </c>
    </row>
    <row r="97" spans="1:8" ht="51.6" customHeight="1" x14ac:dyDescent="0.3">
      <c r="A97" s="12" t="s">
        <v>194</v>
      </c>
      <c r="B97" s="8" t="s">
        <v>30</v>
      </c>
      <c r="C97" s="34">
        <v>0.8</v>
      </c>
      <c r="D97" s="34">
        <v>0.84615384615384615</v>
      </c>
      <c r="E97" s="34">
        <v>0.95</v>
      </c>
      <c r="F97" s="34">
        <v>1</v>
      </c>
      <c r="G97" s="34">
        <v>0.90476190476190477</v>
      </c>
      <c r="H97" s="58">
        <f t="shared" ref="H97:H103" si="11">AVERAGE(C97:G97)</f>
        <v>0.9001831501831502</v>
      </c>
    </row>
    <row r="98" spans="1:8" ht="51.6" customHeight="1" x14ac:dyDescent="0.3">
      <c r="A98" s="12" t="s">
        <v>195</v>
      </c>
      <c r="B98" s="8" t="s">
        <v>30</v>
      </c>
      <c r="C98" s="34">
        <v>0.76</v>
      </c>
      <c r="D98" s="34">
        <v>0.92307692307692313</v>
      </c>
      <c r="E98" s="34">
        <v>1</v>
      </c>
      <c r="F98" s="34">
        <v>1</v>
      </c>
      <c r="G98" s="34">
        <v>1</v>
      </c>
      <c r="H98" s="58">
        <f t="shared" si="11"/>
        <v>0.93661538461538463</v>
      </c>
    </row>
    <row r="99" spans="1:8" ht="51.6" customHeight="1" x14ac:dyDescent="0.3">
      <c r="A99" s="12" t="s">
        <v>196</v>
      </c>
      <c r="B99" s="8" t="s">
        <v>30</v>
      </c>
      <c r="C99" s="34">
        <v>0.83333333333333337</v>
      </c>
      <c r="D99" s="34">
        <v>0.92307692307692313</v>
      </c>
      <c r="E99" s="34">
        <v>1</v>
      </c>
      <c r="F99" s="34">
        <v>1</v>
      </c>
      <c r="G99" s="34">
        <v>1</v>
      </c>
      <c r="H99" s="58">
        <f t="shared" si="11"/>
        <v>0.95128205128205123</v>
      </c>
    </row>
    <row r="100" spans="1:8" ht="51.6" customHeight="1" x14ac:dyDescent="0.3">
      <c r="A100" s="12" t="s">
        <v>197</v>
      </c>
      <c r="B100" s="8" t="s">
        <v>30</v>
      </c>
      <c r="C100" s="34">
        <v>0.96</v>
      </c>
      <c r="D100" s="34">
        <v>1</v>
      </c>
      <c r="E100" s="34">
        <v>1</v>
      </c>
      <c r="F100" s="34">
        <v>1</v>
      </c>
      <c r="G100" s="34">
        <v>1</v>
      </c>
      <c r="H100" s="58">
        <f t="shared" si="11"/>
        <v>0.99199999999999999</v>
      </c>
    </row>
    <row r="101" spans="1:8" ht="51.6" customHeight="1" x14ac:dyDescent="0.3">
      <c r="A101" s="12" t="s">
        <v>198</v>
      </c>
      <c r="B101" s="8" t="s">
        <v>30</v>
      </c>
      <c r="C101" s="34">
        <v>1</v>
      </c>
      <c r="D101" s="34">
        <v>1</v>
      </c>
      <c r="E101" s="34">
        <v>1</v>
      </c>
      <c r="F101" s="34">
        <v>1</v>
      </c>
      <c r="G101" s="34">
        <v>0.66666666666666663</v>
      </c>
      <c r="H101" s="58">
        <f t="shared" si="11"/>
        <v>0.93333333333333335</v>
      </c>
    </row>
    <row r="102" spans="1:8" ht="51.6" customHeight="1" x14ac:dyDescent="0.3">
      <c r="A102" s="12" t="s">
        <v>199</v>
      </c>
      <c r="B102" s="8" t="s">
        <v>30</v>
      </c>
      <c r="C102" s="34">
        <v>1</v>
      </c>
      <c r="D102" s="34">
        <v>1</v>
      </c>
      <c r="E102" s="34">
        <v>1</v>
      </c>
      <c r="F102" s="34">
        <v>1</v>
      </c>
      <c r="G102" s="34">
        <v>1</v>
      </c>
      <c r="H102" s="58">
        <f t="shared" si="11"/>
        <v>1</v>
      </c>
    </row>
    <row r="103" spans="1:8" ht="51.6" customHeight="1" x14ac:dyDescent="0.3">
      <c r="A103" s="12" t="s">
        <v>200</v>
      </c>
      <c r="B103" s="8" t="s">
        <v>30</v>
      </c>
      <c r="C103" s="34">
        <v>1</v>
      </c>
      <c r="D103" s="34">
        <v>1</v>
      </c>
      <c r="E103" s="34">
        <v>1</v>
      </c>
      <c r="F103" s="34">
        <v>1</v>
      </c>
      <c r="G103" s="34">
        <v>1</v>
      </c>
      <c r="H103" s="58">
        <f t="shared" si="11"/>
        <v>1</v>
      </c>
    </row>
    <row r="104" spans="1:8" ht="51.6" customHeight="1" x14ac:dyDescent="0.3">
      <c r="A104" s="8"/>
      <c r="B104" s="8"/>
      <c r="C104" s="34"/>
      <c r="D104" s="34"/>
      <c r="E104" s="34"/>
      <c r="F104" s="34"/>
      <c r="G104" s="6" t="s">
        <v>120</v>
      </c>
      <c r="H104" s="40">
        <f>AVERAGE(H97:H103)</f>
        <v>0.95905913134484566</v>
      </c>
    </row>
    <row r="105" spans="1:8" ht="51.6" customHeight="1" x14ac:dyDescent="0.3">
      <c r="A105" s="83" t="s">
        <v>201</v>
      </c>
      <c r="B105" s="84"/>
      <c r="C105" s="88"/>
      <c r="D105" s="88"/>
      <c r="E105" s="88"/>
      <c r="F105" s="88"/>
      <c r="G105" s="88"/>
    </row>
    <row r="106" spans="1:8" ht="51.6" customHeight="1" x14ac:dyDescent="0.3">
      <c r="A106" s="6" t="s">
        <v>2</v>
      </c>
      <c r="B106" s="6" t="s">
        <v>3</v>
      </c>
      <c r="C106" s="89" t="s">
        <v>57</v>
      </c>
      <c r="D106" s="89" t="s">
        <v>4</v>
      </c>
      <c r="E106" s="89" t="s">
        <v>5</v>
      </c>
      <c r="F106" s="89" t="s">
        <v>6</v>
      </c>
      <c r="G106" s="89" t="s">
        <v>125</v>
      </c>
      <c r="H106" s="38" t="s">
        <v>58</v>
      </c>
    </row>
    <row r="107" spans="1:8" ht="51.6" customHeight="1" x14ac:dyDescent="0.3">
      <c r="A107" s="12" t="s">
        <v>202</v>
      </c>
      <c r="B107" s="8" t="s">
        <v>8</v>
      </c>
      <c r="C107" s="34">
        <v>0.97435897435897434</v>
      </c>
      <c r="D107" s="34">
        <v>1</v>
      </c>
      <c r="E107" s="34">
        <v>0.96969696969696972</v>
      </c>
      <c r="F107" s="34">
        <v>1</v>
      </c>
      <c r="G107" s="34">
        <v>1</v>
      </c>
      <c r="H107" s="58">
        <f t="shared" ref="H107:H113" si="12">AVERAGE(C107:G107)</f>
        <v>0.98881118881118879</v>
      </c>
    </row>
    <row r="108" spans="1:8" ht="51.6" customHeight="1" x14ac:dyDescent="0.3">
      <c r="A108" s="12" t="s">
        <v>203</v>
      </c>
      <c r="B108" s="8" t="s">
        <v>8</v>
      </c>
      <c r="C108" s="34">
        <v>1</v>
      </c>
      <c r="D108" s="34">
        <v>1</v>
      </c>
      <c r="E108" s="34">
        <v>1</v>
      </c>
      <c r="F108" s="34">
        <v>1</v>
      </c>
      <c r="G108" s="34">
        <v>1</v>
      </c>
      <c r="H108" s="58">
        <f t="shared" si="12"/>
        <v>1</v>
      </c>
    </row>
    <row r="109" spans="1:8" ht="51.6" customHeight="1" x14ac:dyDescent="0.3">
      <c r="A109" s="12" t="s">
        <v>204</v>
      </c>
      <c r="B109" s="8" t="s">
        <v>8</v>
      </c>
      <c r="C109" s="34">
        <v>1</v>
      </c>
      <c r="D109" s="34">
        <v>1</v>
      </c>
      <c r="E109" s="34">
        <v>1</v>
      </c>
      <c r="F109" s="34">
        <v>1</v>
      </c>
      <c r="G109" s="34">
        <v>1</v>
      </c>
      <c r="H109" s="58">
        <f t="shared" si="12"/>
        <v>1</v>
      </c>
    </row>
    <row r="110" spans="1:8" ht="51.6" customHeight="1" x14ac:dyDescent="0.3">
      <c r="A110" s="12" t="s">
        <v>205</v>
      </c>
      <c r="B110" s="8" t="s">
        <v>8</v>
      </c>
      <c r="C110" s="34">
        <v>1</v>
      </c>
      <c r="D110" s="34">
        <v>1</v>
      </c>
      <c r="E110" s="34">
        <v>1</v>
      </c>
      <c r="F110" s="34">
        <v>1</v>
      </c>
      <c r="G110" s="34">
        <v>0.96</v>
      </c>
      <c r="H110" s="58">
        <f t="shared" si="12"/>
        <v>0.99199999999999999</v>
      </c>
    </row>
    <row r="111" spans="1:8" ht="51.6" customHeight="1" x14ac:dyDescent="0.3">
      <c r="A111" s="12" t="s">
        <v>206</v>
      </c>
      <c r="B111" s="8" t="s">
        <v>8</v>
      </c>
      <c r="C111" s="34">
        <v>1</v>
      </c>
      <c r="D111" s="34">
        <v>1</v>
      </c>
      <c r="E111" s="34">
        <v>0.63636363636363635</v>
      </c>
      <c r="F111" s="34">
        <v>0.97222222222222221</v>
      </c>
      <c r="G111" s="34">
        <v>1</v>
      </c>
      <c r="H111" s="58">
        <f t="shared" si="12"/>
        <v>0.9217171717171716</v>
      </c>
    </row>
    <row r="112" spans="1:8" ht="51.6" customHeight="1" x14ac:dyDescent="0.3">
      <c r="A112" s="12" t="s">
        <v>207</v>
      </c>
      <c r="B112" s="8" t="s">
        <v>8</v>
      </c>
      <c r="C112" s="34">
        <v>1</v>
      </c>
      <c r="D112" s="34">
        <v>1</v>
      </c>
      <c r="E112" s="34">
        <v>1</v>
      </c>
      <c r="F112" s="34">
        <v>1</v>
      </c>
      <c r="G112" s="34">
        <v>1</v>
      </c>
      <c r="H112" s="58">
        <f t="shared" si="12"/>
        <v>1</v>
      </c>
    </row>
    <row r="113" spans="1:8" ht="51.6" customHeight="1" x14ac:dyDescent="0.3">
      <c r="A113" s="12" t="s">
        <v>208</v>
      </c>
      <c r="B113" s="8"/>
      <c r="C113" s="34">
        <v>1</v>
      </c>
      <c r="D113" s="34">
        <v>1</v>
      </c>
      <c r="E113" s="34">
        <v>1</v>
      </c>
      <c r="F113" s="34">
        <v>1</v>
      </c>
      <c r="G113" s="34">
        <v>1</v>
      </c>
      <c r="H113" s="58">
        <f t="shared" si="12"/>
        <v>1</v>
      </c>
    </row>
    <row r="114" spans="1:8" ht="51.6" customHeight="1" x14ac:dyDescent="0.3">
      <c r="A114" s="12"/>
      <c r="B114" s="8"/>
      <c r="C114" s="34"/>
      <c r="D114" s="34"/>
      <c r="E114" s="34"/>
      <c r="F114" s="34"/>
      <c r="G114" s="6" t="s">
        <v>120</v>
      </c>
      <c r="H114" s="40">
        <f>AVERAGE(H107:H113)</f>
        <v>0.98607548007548007</v>
      </c>
    </row>
    <row r="115" spans="1:8" ht="51.6" customHeight="1" x14ac:dyDescent="0.3">
      <c r="A115" s="12" t="s">
        <v>209</v>
      </c>
      <c r="B115" s="8" t="s">
        <v>24</v>
      </c>
      <c r="C115" s="34">
        <v>1</v>
      </c>
      <c r="D115" s="34">
        <v>1</v>
      </c>
      <c r="E115" s="34">
        <v>1</v>
      </c>
      <c r="F115" s="34">
        <v>1</v>
      </c>
      <c r="G115" s="34">
        <v>1</v>
      </c>
      <c r="H115" s="58">
        <f t="shared" ref="H115:H121" si="13">AVERAGE(C115:G115)</f>
        <v>1</v>
      </c>
    </row>
    <row r="116" spans="1:8" ht="51.6" customHeight="1" x14ac:dyDescent="0.3">
      <c r="A116" s="12" t="s">
        <v>210</v>
      </c>
      <c r="B116" s="8" t="s">
        <v>24</v>
      </c>
      <c r="C116" s="34">
        <v>1</v>
      </c>
      <c r="D116" s="34">
        <v>1</v>
      </c>
      <c r="E116" s="34">
        <v>0.93939393939393945</v>
      </c>
      <c r="F116" s="34">
        <v>1</v>
      </c>
      <c r="G116" s="34">
        <v>1</v>
      </c>
      <c r="H116" s="58">
        <f t="shared" si="13"/>
        <v>0.98787878787878791</v>
      </c>
    </row>
    <row r="117" spans="1:8" ht="51.6" customHeight="1" x14ac:dyDescent="0.3">
      <c r="A117" s="12" t="s">
        <v>211</v>
      </c>
      <c r="B117" s="8" t="s">
        <v>24</v>
      </c>
      <c r="C117" s="34">
        <v>0.97435897435897434</v>
      </c>
      <c r="D117" s="34">
        <v>1</v>
      </c>
      <c r="E117" s="34">
        <v>1</v>
      </c>
      <c r="F117" s="34">
        <v>1</v>
      </c>
      <c r="G117" s="34">
        <v>1</v>
      </c>
      <c r="H117" s="58">
        <f t="shared" si="13"/>
        <v>0.99487179487179489</v>
      </c>
    </row>
    <row r="118" spans="1:8" ht="51.6" customHeight="1" x14ac:dyDescent="0.3">
      <c r="A118" s="12" t="s">
        <v>212</v>
      </c>
      <c r="B118" s="8" t="s">
        <v>24</v>
      </c>
      <c r="C118" s="34">
        <v>1</v>
      </c>
      <c r="D118" s="34">
        <v>1</v>
      </c>
      <c r="E118" s="34">
        <v>1</v>
      </c>
      <c r="F118" s="34">
        <v>1</v>
      </c>
      <c r="G118" s="34">
        <v>1</v>
      </c>
      <c r="H118" s="58">
        <f t="shared" si="13"/>
        <v>1</v>
      </c>
    </row>
    <row r="119" spans="1:8" ht="51.6" customHeight="1" x14ac:dyDescent="0.3">
      <c r="A119" s="12" t="s">
        <v>213</v>
      </c>
      <c r="B119" s="8" t="s">
        <v>24</v>
      </c>
      <c r="C119" s="34">
        <v>1</v>
      </c>
      <c r="D119" s="34">
        <v>1</v>
      </c>
      <c r="E119" s="34">
        <v>1</v>
      </c>
      <c r="F119" s="34">
        <v>0.97058823529411764</v>
      </c>
      <c r="G119" s="34">
        <v>1</v>
      </c>
      <c r="H119" s="58">
        <f t="shared" si="13"/>
        <v>0.99411764705882355</v>
      </c>
    </row>
    <row r="120" spans="1:8" ht="51.6" customHeight="1" x14ac:dyDescent="0.3">
      <c r="A120" s="12" t="s">
        <v>214</v>
      </c>
      <c r="B120" s="8" t="s">
        <v>24</v>
      </c>
      <c r="C120" s="34">
        <v>1</v>
      </c>
      <c r="D120" s="34">
        <v>1</v>
      </c>
      <c r="E120" s="34">
        <v>1</v>
      </c>
      <c r="F120" s="34">
        <v>1</v>
      </c>
      <c r="G120" s="34">
        <v>1</v>
      </c>
      <c r="H120" s="58">
        <f t="shared" si="13"/>
        <v>1</v>
      </c>
    </row>
    <row r="121" spans="1:8" ht="51.6" customHeight="1" x14ac:dyDescent="0.3">
      <c r="A121" s="12" t="s">
        <v>215</v>
      </c>
      <c r="B121" s="8" t="s">
        <v>24</v>
      </c>
      <c r="C121" s="34">
        <v>1</v>
      </c>
      <c r="D121" s="34">
        <v>1</v>
      </c>
      <c r="E121" s="34">
        <v>1</v>
      </c>
      <c r="F121" s="34">
        <v>1</v>
      </c>
      <c r="G121" s="34">
        <v>1</v>
      </c>
      <c r="H121" s="58">
        <f t="shared" si="13"/>
        <v>1</v>
      </c>
    </row>
    <row r="122" spans="1:8" ht="51.6" customHeight="1" x14ac:dyDescent="0.3">
      <c r="A122" s="12"/>
      <c r="B122" s="8"/>
      <c r="C122" s="34"/>
      <c r="D122" s="34"/>
      <c r="E122" s="34"/>
      <c r="F122" s="34"/>
      <c r="G122" s="6" t="s">
        <v>120</v>
      </c>
      <c r="H122" s="40">
        <f>AVERAGE(H115:H121)</f>
        <v>0.9966954614013438</v>
      </c>
    </row>
    <row r="123" spans="1:8" ht="51.6" customHeight="1" x14ac:dyDescent="0.3">
      <c r="A123" s="12" t="s">
        <v>216</v>
      </c>
      <c r="B123" s="8" t="s">
        <v>18</v>
      </c>
      <c r="C123" s="34">
        <v>1</v>
      </c>
      <c r="D123" s="34">
        <v>1</v>
      </c>
      <c r="E123" s="34">
        <v>1</v>
      </c>
      <c r="F123" s="34">
        <v>1</v>
      </c>
      <c r="G123" s="34">
        <v>1</v>
      </c>
      <c r="H123" s="58">
        <f t="shared" ref="H123:H132" si="14">AVERAGE(C123:G123)</f>
        <v>1</v>
      </c>
    </row>
    <row r="124" spans="1:8" ht="51.6" customHeight="1" x14ac:dyDescent="0.3">
      <c r="A124" s="12" t="s">
        <v>217</v>
      </c>
      <c r="B124" s="8" t="s">
        <v>18</v>
      </c>
      <c r="C124" s="34">
        <v>0.93103448275862066</v>
      </c>
      <c r="D124" s="34"/>
      <c r="E124" s="34">
        <v>0.95660000000000001</v>
      </c>
      <c r="F124" s="34">
        <v>1</v>
      </c>
      <c r="G124" s="34">
        <v>1</v>
      </c>
      <c r="H124" s="58">
        <f t="shared" si="14"/>
        <v>0.97190862068965522</v>
      </c>
    </row>
    <row r="125" spans="1:8" ht="51.6" customHeight="1" x14ac:dyDescent="0.3">
      <c r="A125" s="12" t="s">
        <v>218</v>
      </c>
      <c r="B125" s="8" t="s">
        <v>18</v>
      </c>
      <c r="C125" s="34">
        <v>1</v>
      </c>
      <c r="D125" s="34">
        <v>1</v>
      </c>
      <c r="E125" s="34">
        <v>1</v>
      </c>
      <c r="F125" s="34">
        <v>1</v>
      </c>
      <c r="G125" s="34">
        <v>1</v>
      </c>
      <c r="H125" s="58">
        <f t="shared" si="14"/>
        <v>1</v>
      </c>
    </row>
    <row r="126" spans="1:8" ht="51.6" customHeight="1" x14ac:dyDescent="0.3">
      <c r="A126" s="12" t="s">
        <v>219</v>
      </c>
      <c r="B126" s="8" t="s">
        <v>18</v>
      </c>
      <c r="C126" s="34">
        <v>1</v>
      </c>
      <c r="D126" s="34">
        <v>1</v>
      </c>
      <c r="E126" s="34">
        <v>0.8571428571428571</v>
      </c>
      <c r="F126" s="34">
        <v>1</v>
      </c>
      <c r="G126" s="34">
        <v>1</v>
      </c>
      <c r="H126" s="58">
        <f t="shared" si="14"/>
        <v>0.97142857142857153</v>
      </c>
    </row>
    <row r="127" spans="1:8" ht="51.6" customHeight="1" x14ac:dyDescent="0.3">
      <c r="A127" s="12" t="s">
        <v>220</v>
      </c>
      <c r="B127" s="8" t="s">
        <v>18</v>
      </c>
      <c r="C127" s="34">
        <v>1</v>
      </c>
      <c r="D127" s="34">
        <v>1</v>
      </c>
      <c r="E127" s="34">
        <v>1</v>
      </c>
      <c r="F127" s="34">
        <v>0.9</v>
      </c>
      <c r="G127" s="34">
        <v>1</v>
      </c>
      <c r="H127" s="58">
        <f t="shared" si="14"/>
        <v>0.98000000000000009</v>
      </c>
    </row>
    <row r="128" spans="1:8" ht="51.6" customHeight="1" x14ac:dyDescent="0.3">
      <c r="A128" s="12" t="s">
        <v>221</v>
      </c>
      <c r="B128" s="8" t="s">
        <v>18</v>
      </c>
      <c r="C128" s="34">
        <v>0.94736842105263153</v>
      </c>
      <c r="D128" s="34">
        <v>0.81818181818181823</v>
      </c>
      <c r="E128" s="34">
        <v>0.42857142857142855</v>
      </c>
      <c r="F128" s="34">
        <v>1</v>
      </c>
      <c r="G128" s="34">
        <v>1</v>
      </c>
      <c r="H128" s="58">
        <f t="shared" si="14"/>
        <v>0.83882433356117558</v>
      </c>
    </row>
    <row r="129" spans="1:8" ht="51.6" customHeight="1" x14ac:dyDescent="0.3">
      <c r="A129" s="12" t="s">
        <v>222</v>
      </c>
      <c r="B129" s="8" t="s">
        <v>18</v>
      </c>
      <c r="C129" s="34">
        <v>1</v>
      </c>
      <c r="D129" s="34">
        <v>1</v>
      </c>
      <c r="E129" s="34">
        <v>1</v>
      </c>
      <c r="F129" s="34">
        <v>1</v>
      </c>
      <c r="G129" s="34">
        <v>1</v>
      </c>
      <c r="H129" s="58">
        <f t="shared" si="14"/>
        <v>1</v>
      </c>
    </row>
    <row r="130" spans="1:8" ht="51.6" customHeight="1" x14ac:dyDescent="0.3">
      <c r="A130" s="12" t="s">
        <v>223</v>
      </c>
      <c r="B130" s="8" t="s">
        <v>18</v>
      </c>
      <c r="C130" s="34">
        <v>1</v>
      </c>
      <c r="D130" s="34">
        <v>1</v>
      </c>
      <c r="E130" s="34">
        <v>1</v>
      </c>
      <c r="F130" s="34">
        <v>1</v>
      </c>
      <c r="G130" s="34">
        <v>1</v>
      </c>
      <c r="H130" s="58">
        <f t="shared" si="14"/>
        <v>1</v>
      </c>
    </row>
    <row r="131" spans="1:8" ht="51.6" customHeight="1" x14ac:dyDescent="0.3">
      <c r="A131" s="12" t="s">
        <v>224</v>
      </c>
      <c r="B131" s="8" t="s">
        <v>18</v>
      </c>
      <c r="C131" s="34">
        <v>1</v>
      </c>
      <c r="D131" s="34">
        <v>1</v>
      </c>
      <c r="E131" s="34">
        <v>1</v>
      </c>
      <c r="F131" s="34">
        <v>1</v>
      </c>
      <c r="G131" s="34">
        <v>1</v>
      </c>
      <c r="H131" s="58">
        <f t="shared" si="14"/>
        <v>1</v>
      </c>
    </row>
    <row r="132" spans="1:8" ht="51.6" customHeight="1" x14ac:dyDescent="0.3">
      <c r="A132" s="12" t="s">
        <v>225</v>
      </c>
      <c r="B132" s="8" t="s">
        <v>18</v>
      </c>
      <c r="C132" s="34">
        <v>1</v>
      </c>
      <c r="D132" s="34">
        <v>1</v>
      </c>
      <c r="E132" s="34">
        <v>0.8125</v>
      </c>
      <c r="F132" s="34">
        <v>1</v>
      </c>
      <c r="G132" s="34">
        <v>1</v>
      </c>
      <c r="H132" s="58">
        <f t="shared" si="14"/>
        <v>0.96250000000000002</v>
      </c>
    </row>
    <row r="133" spans="1:8" ht="51.6" customHeight="1" x14ac:dyDescent="0.3">
      <c r="A133" s="12"/>
      <c r="B133" s="8"/>
      <c r="C133" s="34"/>
      <c r="D133" s="34"/>
      <c r="E133" s="34"/>
      <c r="F133" s="34"/>
      <c r="G133" s="6" t="s">
        <v>120</v>
      </c>
      <c r="H133" s="40">
        <f>AVERAGE(H123:H132)</f>
        <v>0.97246615256794033</v>
      </c>
    </row>
    <row r="134" spans="1:8" ht="51.6" customHeight="1" x14ac:dyDescent="0.3">
      <c r="A134" s="12" t="s">
        <v>226</v>
      </c>
      <c r="B134" s="8" t="s">
        <v>30</v>
      </c>
      <c r="C134" s="34">
        <v>1</v>
      </c>
      <c r="D134" s="34">
        <v>1</v>
      </c>
      <c r="E134" s="34">
        <v>1</v>
      </c>
      <c r="F134" s="34">
        <v>1</v>
      </c>
      <c r="G134" s="34">
        <v>1</v>
      </c>
      <c r="H134" s="58">
        <f t="shared" ref="H134:H141" si="15">AVERAGE(C134:G134)</f>
        <v>1</v>
      </c>
    </row>
    <row r="135" spans="1:8" ht="51.6" customHeight="1" x14ac:dyDescent="0.3">
      <c r="A135" s="12" t="s">
        <v>227</v>
      </c>
      <c r="B135" s="8" t="s">
        <v>30</v>
      </c>
      <c r="C135" s="34">
        <v>0.88888888888888884</v>
      </c>
      <c r="D135" s="34">
        <v>0.81818181818181823</v>
      </c>
      <c r="E135" s="34">
        <v>1</v>
      </c>
      <c r="F135" s="34">
        <v>1</v>
      </c>
      <c r="G135" s="34">
        <v>1</v>
      </c>
      <c r="H135" s="58">
        <f t="shared" si="15"/>
        <v>0.94141414141414148</v>
      </c>
    </row>
    <row r="136" spans="1:8" ht="51.6" customHeight="1" x14ac:dyDescent="0.3">
      <c r="A136" s="12" t="s">
        <v>228</v>
      </c>
      <c r="B136" s="8" t="s">
        <v>30</v>
      </c>
      <c r="C136" s="34">
        <v>1</v>
      </c>
      <c r="D136" s="34">
        <v>1</v>
      </c>
      <c r="E136" s="34">
        <v>1</v>
      </c>
      <c r="F136" s="34">
        <v>1</v>
      </c>
      <c r="G136" s="34">
        <v>1</v>
      </c>
      <c r="H136" s="58">
        <f t="shared" si="15"/>
        <v>1</v>
      </c>
    </row>
    <row r="137" spans="1:8" ht="51.6" customHeight="1" x14ac:dyDescent="0.3">
      <c r="A137" s="12" t="s">
        <v>229</v>
      </c>
      <c r="B137" s="8" t="s">
        <v>30</v>
      </c>
      <c r="C137" s="34">
        <v>1</v>
      </c>
      <c r="D137" s="34">
        <v>1</v>
      </c>
      <c r="E137" s="34">
        <v>0.7142857142857143</v>
      </c>
      <c r="F137" s="34">
        <v>1</v>
      </c>
      <c r="G137" s="34">
        <v>1</v>
      </c>
      <c r="H137" s="58">
        <f t="shared" si="15"/>
        <v>0.94285714285714284</v>
      </c>
    </row>
    <row r="138" spans="1:8" ht="51.6" customHeight="1" x14ac:dyDescent="0.3">
      <c r="A138" s="12" t="s">
        <v>230</v>
      </c>
      <c r="B138" s="8" t="s">
        <v>30</v>
      </c>
      <c r="C138" s="34">
        <v>1</v>
      </c>
      <c r="D138" s="34">
        <v>1</v>
      </c>
      <c r="E138" s="34">
        <v>1</v>
      </c>
      <c r="F138" s="34">
        <v>1</v>
      </c>
      <c r="G138" s="34">
        <v>1</v>
      </c>
      <c r="H138" s="58">
        <f t="shared" si="15"/>
        <v>1</v>
      </c>
    </row>
    <row r="139" spans="1:8" ht="51.6" customHeight="1" x14ac:dyDescent="0.3">
      <c r="A139" s="12" t="s">
        <v>231</v>
      </c>
      <c r="B139" s="8" t="s">
        <v>30</v>
      </c>
      <c r="C139" s="34">
        <v>1</v>
      </c>
      <c r="D139" s="34">
        <v>1</v>
      </c>
      <c r="E139" s="34">
        <v>1</v>
      </c>
      <c r="F139" s="34">
        <v>1</v>
      </c>
      <c r="G139" s="34">
        <v>1</v>
      </c>
      <c r="H139" s="58">
        <f t="shared" si="15"/>
        <v>1</v>
      </c>
    </row>
    <row r="140" spans="1:8" ht="51.6" customHeight="1" x14ac:dyDescent="0.3">
      <c r="A140" s="12" t="s">
        <v>232</v>
      </c>
      <c r="B140" s="8" t="s">
        <v>30</v>
      </c>
      <c r="C140" s="34">
        <v>1</v>
      </c>
      <c r="D140" s="34">
        <v>1</v>
      </c>
      <c r="E140" s="34">
        <v>1</v>
      </c>
      <c r="F140" s="34">
        <v>1</v>
      </c>
      <c r="G140" s="34">
        <v>1</v>
      </c>
      <c r="H140" s="58">
        <f t="shared" si="15"/>
        <v>1</v>
      </c>
    </row>
    <row r="141" spans="1:8" ht="51.6" customHeight="1" x14ac:dyDescent="0.3">
      <c r="A141" s="12" t="s">
        <v>233</v>
      </c>
      <c r="B141" s="8" t="s">
        <v>30</v>
      </c>
      <c r="C141" s="34">
        <v>0.9285714285714286</v>
      </c>
      <c r="D141" s="34">
        <v>1</v>
      </c>
      <c r="E141" s="34">
        <v>1</v>
      </c>
      <c r="F141" s="34">
        <v>1</v>
      </c>
      <c r="G141" s="34">
        <v>1</v>
      </c>
      <c r="H141" s="58">
        <f t="shared" si="15"/>
        <v>0.98571428571428577</v>
      </c>
    </row>
    <row r="142" spans="1:8" ht="63" customHeight="1" x14ac:dyDescent="0.3">
      <c r="G142" s="6" t="s">
        <v>120</v>
      </c>
      <c r="H142" s="40">
        <f>AVERAGE(H134:H141)</f>
        <v>0.98374819624819632</v>
      </c>
    </row>
    <row r="144" spans="1:8" x14ac:dyDescent="0.3">
      <c r="A144" s="32" t="s">
        <v>124</v>
      </c>
    </row>
    <row r="145" spans="1:2" ht="28.8" x14ac:dyDescent="0.3">
      <c r="A145" s="32" t="s">
        <v>251</v>
      </c>
      <c r="B145" s="32" t="s">
        <v>258</v>
      </c>
    </row>
    <row r="146" spans="1:2" x14ac:dyDescent="0.3">
      <c r="A146" s="32" t="s">
        <v>8</v>
      </c>
      <c r="B146" s="69">
        <f>H8</f>
        <v>0.71285631830238716</v>
      </c>
    </row>
    <row r="147" spans="1:2" x14ac:dyDescent="0.3">
      <c r="A147" s="32" t="s">
        <v>24</v>
      </c>
      <c r="B147" s="69">
        <f>H15</f>
        <v>0.81664742857142847</v>
      </c>
    </row>
    <row r="148" spans="1:2" x14ac:dyDescent="0.3">
      <c r="A148" s="32" t="s">
        <v>18</v>
      </c>
      <c r="B148" s="69">
        <f>H21</f>
        <v>0.83581121693121685</v>
      </c>
    </row>
    <row r="149" spans="1:2" x14ac:dyDescent="0.3">
      <c r="A149" s="32" t="s">
        <v>30</v>
      </c>
      <c r="B149" s="69">
        <f>H26</f>
        <v>0.82326572398190045</v>
      </c>
    </row>
    <row r="150" spans="1:2" x14ac:dyDescent="0.3">
      <c r="A150" s="32" t="s">
        <v>147</v>
      </c>
    </row>
    <row r="151" spans="1:2" ht="28.8" x14ac:dyDescent="0.3">
      <c r="A151" s="32" t="s">
        <v>251</v>
      </c>
      <c r="B151" s="32" t="s">
        <v>258</v>
      </c>
    </row>
    <row r="152" spans="1:2" x14ac:dyDescent="0.3">
      <c r="A152" s="32" t="s">
        <v>8</v>
      </c>
      <c r="B152" s="69">
        <f>H40</f>
        <v>0.92325755985405111</v>
      </c>
    </row>
    <row r="153" spans="1:2" x14ac:dyDescent="0.3">
      <c r="A153" s="32" t="s">
        <v>24</v>
      </c>
      <c r="B153" s="69">
        <f>H50</f>
        <v>0.94059629129804578</v>
      </c>
    </row>
    <row r="154" spans="1:2" x14ac:dyDescent="0.3">
      <c r="A154" s="32" t="s">
        <v>18</v>
      </c>
      <c r="B154" s="69">
        <f>H59</f>
        <v>0.95624817251461991</v>
      </c>
    </row>
    <row r="155" spans="1:2" x14ac:dyDescent="0.3">
      <c r="A155" s="32" t="s">
        <v>30</v>
      </c>
      <c r="B155" s="69">
        <f>H68</f>
        <v>0.93636988304093571</v>
      </c>
    </row>
    <row r="157" spans="1:2" x14ac:dyDescent="0.3">
      <c r="A157" s="32" t="s">
        <v>259</v>
      </c>
    </row>
    <row r="158" spans="1:2" ht="28.8" x14ac:dyDescent="0.3">
      <c r="A158" s="32" t="s">
        <v>251</v>
      </c>
      <c r="B158" s="32" t="s">
        <v>258</v>
      </c>
    </row>
    <row r="159" spans="1:2" x14ac:dyDescent="0.3">
      <c r="A159" s="32" t="s">
        <v>8</v>
      </c>
      <c r="B159" s="69">
        <f>H79</f>
        <v>0.91960317460317464</v>
      </c>
    </row>
    <row r="160" spans="1:2" x14ac:dyDescent="0.3">
      <c r="A160" s="32" t="s">
        <v>24</v>
      </c>
      <c r="B160" s="69">
        <f>H88</f>
        <v>0.95360482654600309</v>
      </c>
    </row>
    <row r="161" spans="1:2" x14ac:dyDescent="0.3">
      <c r="A161" s="32" t="s">
        <v>18</v>
      </c>
      <c r="B161" s="69">
        <f>H96</f>
        <v>0.94738705738705742</v>
      </c>
    </row>
    <row r="162" spans="1:2" x14ac:dyDescent="0.3">
      <c r="A162" s="32" t="s">
        <v>30</v>
      </c>
      <c r="B162" s="69">
        <f>H104</f>
        <v>0.95905913134484566</v>
      </c>
    </row>
    <row r="164" spans="1:2" x14ac:dyDescent="0.3">
      <c r="A164" s="32" t="s">
        <v>260</v>
      </c>
    </row>
    <row r="165" spans="1:2" ht="28.8" x14ac:dyDescent="0.3">
      <c r="A165" s="32" t="s">
        <v>251</v>
      </c>
      <c r="B165" s="32" t="s">
        <v>258</v>
      </c>
    </row>
    <row r="166" spans="1:2" x14ac:dyDescent="0.3">
      <c r="A166" s="32" t="s">
        <v>8</v>
      </c>
      <c r="B166" s="69">
        <f>H114</f>
        <v>0.98607548007548007</v>
      </c>
    </row>
    <row r="167" spans="1:2" x14ac:dyDescent="0.3">
      <c r="A167" s="32" t="s">
        <v>24</v>
      </c>
      <c r="B167" s="69">
        <f>H122</f>
        <v>0.9966954614013438</v>
      </c>
    </row>
    <row r="168" spans="1:2" x14ac:dyDescent="0.3">
      <c r="A168" s="32" t="s">
        <v>18</v>
      </c>
      <c r="B168" s="69">
        <f>H133</f>
        <v>0.97246615256794033</v>
      </c>
    </row>
    <row r="169" spans="1:2" x14ac:dyDescent="0.3">
      <c r="A169" s="32" t="s">
        <v>30</v>
      </c>
      <c r="B169" s="69">
        <f>H142</f>
        <v>0.98374819624819632</v>
      </c>
    </row>
    <row r="171" spans="1:2" ht="37.799999999999997" customHeight="1" x14ac:dyDescent="0.3">
      <c r="A171" s="81" t="s">
        <v>261</v>
      </c>
      <c r="B171" s="82"/>
    </row>
    <row r="172" spans="1:2" ht="37.799999999999997" customHeight="1" x14ac:dyDescent="0.3">
      <c r="A172" s="6" t="s">
        <v>251</v>
      </c>
      <c r="B172" s="6" t="s">
        <v>262</v>
      </c>
    </row>
    <row r="173" spans="1:2" ht="37.799999999999997" customHeight="1" x14ac:dyDescent="0.3">
      <c r="A173" s="12" t="s">
        <v>8</v>
      </c>
      <c r="B173" s="78">
        <f>AVERAGE(B146,B152,B159,B166)</f>
        <v>0.88544813320877314</v>
      </c>
    </row>
    <row r="174" spans="1:2" ht="37.799999999999997" customHeight="1" x14ac:dyDescent="0.3">
      <c r="A174" s="12" t="s">
        <v>24</v>
      </c>
      <c r="B174" s="78">
        <f t="shared" ref="B174:B176" si="16">AVERAGE(B147,B153,B160,B167)</f>
        <v>0.92688600195420523</v>
      </c>
    </row>
    <row r="175" spans="1:2" ht="37.799999999999997" customHeight="1" x14ac:dyDescent="0.3">
      <c r="A175" s="12" t="s">
        <v>18</v>
      </c>
      <c r="B175" s="78">
        <f t="shared" si="16"/>
        <v>0.92797814985020866</v>
      </c>
    </row>
    <row r="176" spans="1:2" ht="37.799999999999997" customHeight="1" x14ac:dyDescent="0.3">
      <c r="A176" s="12" t="s">
        <v>30</v>
      </c>
      <c r="B176" s="78">
        <f t="shared" si="16"/>
        <v>0.92561073365396951</v>
      </c>
    </row>
    <row r="177" ht="37.799999999999997" customHeight="1" x14ac:dyDescent="0.3"/>
  </sheetData>
  <mergeCells count="1">
    <mergeCell ref="A171:B1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BCOM</vt:lpstr>
      <vt:lpstr>BCA</vt:lpstr>
      <vt:lpstr>BBA</vt:lpstr>
      <vt:lpstr>BSC</vt:lpstr>
      <vt:lpstr>OVERALL-UG</vt:lpstr>
      <vt:lpstr>PG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2021-03-28T02:38:53Z</dcterms:created>
  <dcterms:modified xsi:type="dcterms:W3CDTF">2021-06-10T17:25:42Z</dcterms:modified>
</cp:coreProperties>
</file>