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eb48483da1ee21/Documents/VC/IQAC/NAAC-Preparations/SSR-2020-FINAL/NAAC SSR DATA/EXTENDED PROFILE/"/>
    </mc:Choice>
  </mc:AlternateContent>
  <xr:revisionPtr revIDLastSave="831" documentId="8_{F857B1FE-F851-4669-A3B1-686878D721A4}" xr6:coauthVersionLast="47" xr6:coauthVersionMax="47" xr10:uidLastSave="{28BB8ABD-C62F-47FC-A9F0-20E36C9B44B2}"/>
  <bookViews>
    <workbookView xWindow="-108" yWindow="-108" windowWidth="23256" windowHeight="12576" activeTab="5" xr2:uid="{C250EA61-B50E-4079-B5BA-694A97210ECD}"/>
  </bookViews>
  <sheets>
    <sheet name="2016-17" sheetId="1" r:id="rId1"/>
    <sheet name="2017-18" sheetId="2" r:id="rId2"/>
    <sheet name="2018-19" sheetId="3" r:id="rId3"/>
    <sheet name="2019 - 20" sheetId="4" r:id="rId4"/>
    <sheet name="2020-21" sheetId="5" r:id="rId5"/>
    <sheet name="Consolidated-I-Year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6" l="1"/>
  <c r="C8" i="6" s="1"/>
  <c r="B4" i="6"/>
  <c r="H9" i="6"/>
  <c r="F9" i="6"/>
  <c r="D9" i="6"/>
  <c r="I8" i="6"/>
  <c r="H8" i="6"/>
  <c r="G8" i="6"/>
  <c r="F8" i="6"/>
  <c r="E8" i="6"/>
  <c r="D8" i="6"/>
  <c r="B8" i="6"/>
  <c r="K6" i="6"/>
  <c r="J6" i="6"/>
  <c r="I6" i="6"/>
  <c r="H6" i="6"/>
  <c r="G6" i="6"/>
  <c r="F6" i="6"/>
  <c r="E6" i="6"/>
  <c r="D6" i="6"/>
  <c r="C6" i="6"/>
  <c r="B6" i="6"/>
  <c r="K5" i="6"/>
  <c r="J5" i="6"/>
  <c r="I5" i="6"/>
  <c r="H5" i="6"/>
  <c r="G5" i="6"/>
  <c r="F5" i="6"/>
  <c r="E5" i="6"/>
  <c r="D5" i="6"/>
  <c r="C5" i="6"/>
  <c r="B5" i="6"/>
  <c r="K4" i="6"/>
  <c r="J4" i="6"/>
  <c r="I4" i="6"/>
  <c r="H4" i="6"/>
  <c r="G4" i="6"/>
  <c r="F4" i="6"/>
  <c r="E4" i="6"/>
  <c r="D4" i="6"/>
  <c r="K3" i="6"/>
  <c r="K8" i="6" s="1"/>
  <c r="J3" i="6"/>
  <c r="J8" i="6" s="1"/>
  <c r="J9" i="6" s="1"/>
  <c r="I3" i="6"/>
  <c r="H3" i="6"/>
  <c r="G3" i="6"/>
  <c r="F3" i="6"/>
  <c r="E3" i="6"/>
  <c r="D3" i="6"/>
  <c r="C3" i="6"/>
  <c r="B3" i="6"/>
  <c r="W114" i="5"/>
  <c r="V114" i="5"/>
  <c r="U114" i="5"/>
  <c r="T114" i="5"/>
  <c r="S114" i="5"/>
  <c r="R114" i="5"/>
  <c r="Q114" i="5"/>
  <c r="P114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V103" i="5"/>
  <c r="U103" i="5"/>
  <c r="W103" i="5" s="1"/>
  <c r="V102" i="5"/>
  <c r="V104" i="5" s="1"/>
  <c r="U102" i="5"/>
  <c r="W102" i="5" s="1"/>
  <c r="B9" i="6" l="1"/>
  <c r="U104" i="5"/>
  <c r="W104" i="5"/>
  <c r="F95" i="5"/>
  <c r="E95" i="5"/>
  <c r="D95" i="5"/>
  <c r="C95" i="5"/>
  <c r="B95" i="5"/>
  <c r="F110" i="2"/>
  <c r="E110" i="2"/>
  <c r="D110" i="2"/>
  <c r="C110" i="2"/>
  <c r="B110" i="2"/>
  <c r="F109" i="2"/>
  <c r="E109" i="2"/>
  <c r="D109" i="2"/>
  <c r="C109" i="2"/>
  <c r="B109" i="2"/>
  <c r="D107" i="2"/>
  <c r="B107" i="2"/>
  <c r="C107" i="2"/>
  <c r="F108" i="2"/>
  <c r="E108" i="2"/>
  <c r="D108" i="2"/>
  <c r="C108" i="2"/>
  <c r="B108" i="2"/>
  <c r="E100" i="2"/>
  <c r="D100" i="2"/>
  <c r="C100" i="2"/>
  <c r="B100" i="2"/>
  <c r="E99" i="2"/>
  <c r="D99" i="2"/>
  <c r="C99" i="2"/>
  <c r="B99" i="2"/>
  <c r="Q66" i="2"/>
  <c r="P66" i="2"/>
  <c r="E101" i="2" s="1"/>
  <c r="O66" i="2"/>
  <c r="N66" i="2"/>
  <c r="M66" i="2"/>
  <c r="L66" i="2"/>
  <c r="K66" i="2"/>
  <c r="J66" i="2"/>
  <c r="I66" i="2"/>
  <c r="H66" i="2"/>
  <c r="G66" i="2"/>
  <c r="F66" i="2"/>
  <c r="D101" i="2" s="1"/>
  <c r="E66" i="2"/>
  <c r="D66" i="2"/>
  <c r="C101" i="2" s="1"/>
  <c r="C66" i="2"/>
  <c r="B66" i="2"/>
  <c r="B101" i="2" s="1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S21" i="2"/>
  <c r="S20" i="2"/>
  <c r="S19" i="2"/>
  <c r="S18" i="2"/>
  <c r="S17" i="2"/>
  <c r="S16" i="2"/>
  <c r="S15" i="2"/>
  <c r="S14" i="2"/>
  <c r="S13" i="2"/>
  <c r="S12" i="2"/>
  <c r="S11" i="2"/>
  <c r="S10" i="2"/>
  <c r="R21" i="2"/>
  <c r="R20" i="2"/>
  <c r="R19" i="2"/>
  <c r="R18" i="2"/>
  <c r="R17" i="2"/>
  <c r="R16" i="2"/>
  <c r="R15" i="2"/>
  <c r="R14" i="2"/>
  <c r="R13" i="2"/>
  <c r="R12" i="2"/>
  <c r="R11" i="2"/>
  <c r="R10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C102" i="1"/>
  <c r="B102" i="1"/>
  <c r="F101" i="1"/>
  <c r="E101" i="1"/>
  <c r="D101" i="1"/>
  <c r="C101" i="1"/>
  <c r="B101" i="1"/>
  <c r="F95" i="1"/>
  <c r="F94" i="1"/>
  <c r="E95" i="1"/>
  <c r="D95" i="1"/>
  <c r="C95" i="1"/>
  <c r="B95" i="1"/>
  <c r="E94" i="1"/>
  <c r="D94" i="1"/>
  <c r="O66" i="1"/>
  <c r="C94" i="1"/>
  <c r="B94" i="1"/>
  <c r="F93" i="1"/>
  <c r="D93" i="1"/>
  <c r="C93" i="1"/>
  <c r="B93" i="1"/>
  <c r="T66" i="1"/>
  <c r="S66" i="1"/>
  <c r="R66" i="1"/>
  <c r="Q66" i="1"/>
  <c r="P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S87" i="5"/>
  <c r="R84" i="5"/>
  <c r="P84" i="5"/>
  <c r="N84" i="5"/>
  <c r="L84" i="5"/>
  <c r="J84" i="5"/>
  <c r="H84" i="5"/>
  <c r="F84" i="5"/>
  <c r="D84" i="5"/>
  <c r="B84" i="5"/>
  <c r="G94" i="5"/>
  <c r="G95" i="5" s="1"/>
  <c r="S76" i="5"/>
  <c r="S48" i="5"/>
  <c r="R48" i="5"/>
  <c r="S47" i="5"/>
  <c r="R47" i="5"/>
  <c r="S46" i="5"/>
  <c r="R46" i="5"/>
  <c r="Q45" i="5"/>
  <c r="Q49" i="5" s="1"/>
  <c r="P45" i="5"/>
  <c r="P49" i="5" s="1"/>
  <c r="O45" i="5"/>
  <c r="O49" i="5" s="1"/>
  <c r="N45" i="5"/>
  <c r="N49" i="5" s="1"/>
  <c r="M45" i="5"/>
  <c r="M49" i="5" s="1"/>
  <c r="L45" i="5"/>
  <c r="L49" i="5" s="1"/>
  <c r="K45" i="5"/>
  <c r="K49" i="5" s="1"/>
  <c r="J45" i="5"/>
  <c r="J49" i="5" s="1"/>
  <c r="I45" i="5"/>
  <c r="I49" i="5" s="1"/>
  <c r="H45" i="5"/>
  <c r="H49" i="5" s="1"/>
  <c r="G45" i="5"/>
  <c r="G49" i="5" s="1"/>
  <c r="F45" i="5"/>
  <c r="F49" i="5" s="1"/>
  <c r="E45" i="5"/>
  <c r="E49" i="5" s="1"/>
  <c r="D45" i="5"/>
  <c r="D49" i="5" s="1"/>
  <c r="C45" i="5"/>
  <c r="C49" i="5" s="1"/>
  <c r="B45" i="5"/>
  <c r="B49" i="5" s="1"/>
  <c r="S44" i="5"/>
  <c r="R44" i="5"/>
  <c r="S43" i="5"/>
  <c r="R43" i="5"/>
  <c r="S42" i="5"/>
  <c r="R42" i="5"/>
  <c r="S41" i="5"/>
  <c r="R41" i="5"/>
  <c r="S40" i="5"/>
  <c r="R40" i="5"/>
  <c r="T40" i="5" s="1"/>
  <c r="O39" i="5"/>
  <c r="N39" i="5"/>
  <c r="S38" i="5"/>
  <c r="R38" i="5"/>
  <c r="Q37" i="5"/>
  <c r="Q39" i="5" s="1"/>
  <c r="P37" i="5"/>
  <c r="P39" i="5" s="1"/>
  <c r="O37" i="5"/>
  <c r="N37" i="5"/>
  <c r="M37" i="5"/>
  <c r="M39" i="5" s="1"/>
  <c r="L37" i="5"/>
  <c r="L39" i="5" s="1"/>
  <c r="K37" i="5"/>
  <c r="K39" i="5" s="1"/>
  <c r="J37" i="5"/>
  <c r="J39" i="5" s="1"/>
  <c r="I37" i="5"/>
  <c r="I39" i="5" s="1"/>
  <c r="H37" i="5"/>
  <c r="H39" i="5" s="1"/>
  <c r="G37" i="5"/>
  <c r="G39" i="5" s="1"/>
  <c r="F37" i="5"/>
  <c r="F39" i="5" s="1"/>
  <c r="E37" i="5"/>
  <c r="E39" i="5" s="1"/>
  <c r="D37" i="5"/>
  <c r="D39" i="5" s="1"/>
  <c r="C37" i="5"/>
  <c r="C39" i="5" s="1"/>
  <c r="B37" i="5"/>
  <c r="B39" i="5" s="1"/>
  <c r="S36" i="5"/>
  <c r="S37" i="5" s="1"/>
  <c r="R36" i="5"/>
  <c r="R34" i="5"/>
  <c r="T34" i="5" s="1"/>
  <c r="R33" i="5"/>
  <c r="T33" i="5" s="1"/>
  <c r="T32" i="5"/>
  <c r="S23" i="5"/>
  <c r="R23" i="5"/>
  <c r="S22" i="5"/>
  <c r="R22" i="5"/>
  <c r="S21" i="5"/>
  <c r="R21" i="5"/>
  <c r="Q20" i="5"/>
  <c r="Q24" i="5" s="1"/>
  <c r="P20" i="5"/>
  <c r="P24" i="5" s="1"/>
  <c r="O20" i="5"/>
  <c r="O24" i="5" s="1"/>
  <c r="N20" i="5"/>
  <c r="N24" i="5" s="1"/>
  <c r="M20" i="5"/>
  <c r="M24" i="5" s="1"/>
  <c r="L20" i="5"/>
  <c r="L24" i="5" s="1"/>
  <c r="K20" i="5"/>
  <c r="K24" i="5" s="1"/>
  <c r="J20" i="5"/>
  <c r="J24" i="5" s="1"/>
  <c r="I20" i="5"/>
  <c r="I24" i="5" s="1"/>
  <c r="H20" i="5"/>
  <c r="H24" i="5" s="1"/>
  <c r="G20" i="5"/>
  <c r="G24" i="5" s="1"/>
  <c r="F20" i="5"/>
  <c r="F24" i="5" s="1"/>
  <c r="E20" i="5"/>
  <c r="E24" i="5" s="1"/>
  <c r="D20" i="5"/>
  <c r="D24" i="5" s="1"/>
  <c r="C20" i="5"/>
  <c r="C24" i="5" s="1"/>
  <c r="B20" i="5"/>
  <c r="B24" i="5" s="1"/>
  <c r="S19" i="5"/>
  <c r="R19" i="5"/>
  <c r="T19" i="5" s="1"/>
  <c r="S18" i="5"/>
  <c r="R18" i="5"/>
  <c r="S17" i="5"/>
  <c r="R17" i="5"/>
  <c r="S16" i="5"/>
  <c r="R16" i="5"/>
  <c r="S15" i="5"/>
  <c r="R15" i="5"/>
  <c r="J14" i="5"/>
  <c r="S13" i="5"/>
  <c r="R13" i="5"/>
  <c r="Q12" i="5"/>
  <c r="Q14" i="5" s="1"/>
  <c r="P12" i="5"/>
  <c r="P14" i="5" s="1"/>
  <c r="O12" i="5"/>
  <c r="O14" i="5" s="1"/>
  <c r="N12" i="5"/>
  <c r="N14" i="5" s="1"/>
  <c r="M12" i="5"/>
  <c r="M14" i="5" s="1"/>
  <c r="L12" i="5"/>
  <c r="L14" i="5" s="1"/>
  <c r="K12" i="5"/>
  <c r="K14" i="5" s="1"/>
  <c r="J12" i="5"/>
  <c r="I12" i="5"/>
  <c r="I14" i="5" s="1"/>
  <c r="H12" i="5"/>
  <c r="H14" i="5" s="1"/>
  <c r="G12" i="5"/>
  <c r="G14" i="5" s="1"/>
  <c r="F12" i="5"/>
  <c r="F14" i="5" s="1"/>
  <c r="E12" i="5"/>
  <c r="E14" i="5" s="1"/>
  <c r="D12" i="5"/>
  <c r="D14" i="5" s="1"/>
  <c r="C12" i="5"/>
  <c r="C14" i="5" s="1"/>
  <c r="B12" i="5"/>
  <c r="B14" i="5" s="1"/>
  <c r="S11" i="5"/>
  <c r="R11" i="5"/>
  <c r="S10" i="5"/>
  <c r="R10" i="5"/>
  <c r="S9" i="5"/>
  <c r="R9" i="5"/>
  <c r="S8" i="5"/>
  <c r="R8" i="5"/>
  <c r="S7" i="5"/>
  <c r="R7" i="5"/>
  <c r="D88" i="5" l="1"/>
  <c r="T8" i="5"/>
  <c r="T13" i="5"/>
  <c r="S39" i="5"/>
  <c r="T16" i="5"/>
  <c r="T21" i="5"/>
  <c r="T47" i="5"/>
  <c r="T43" i="5"/>
  <c r="T23" i="5"/>
  <c r="T7" i="5"/>
  <c r="T41" i="5"/>
  <c r="T46" i="5"/>
  <c r="T38" i="5"/>
  <c r="R12" i="5"/>
  <c r="R14" i="5" s="1"/>
  <c r="S20" i="5"/>
  <c r="S24" i="5" s="1"/>
  <c r="T42" i="5"/>
  <c r="S45" i="5"/>
  <c r="S49" i="5" s="1"/>
  <c r="R20" i="5"/>
  <c r="R24" i="5" s="1"/>
  <c r="T10" i="5"/>
  <c r="S12" i="5"/>
  <c r="S14" i="5" s="1"/>
  <c r="T17" i="5"/>
  <c r="T22" i="5"/>
  <c r="T48" i="5"/>
  <c r="T18" i="5"/>
  <c r="T11" i="5"/>
  <c r="T36" i="5"/>
  <c r="T37" i="5" s="1"/>
  <c r="T39" i="5" s="1"/>
  <c r="T44" i="5"/>
  <c r="R45" i="5"/>
  <c r="R49" i="5" s="1"/>
  <c r="R37" i="5"/>
  <c r="R39" i="5" s="1"/>
  <c r="T15" i="5"/>
  <c r="T9" i="5"/>
  <c r="T45" i="5" l="1"/>
  <c r="T49" i="5" s="1"/>
  <c r="S50" i="5" s="1"/>
  <c r="T12" i="5"/>
  <c r="T14" i="5" s="1"/>
  <c r="T20" i="5"/>
  <c r="T24" i="5" s="1"/>
  <c r="S25" i="5" l="1"/>
  <c r="B98" i="4"/>
  <c r="E94" i="4"/>
  <c r="D94" i="4"/>
  <c r="C94" i="4"/>
  <c r="B94" i="4"/>
  <c r="E93" i="4"/>
  <c r="D93" i="4"/>
  <c r="C93" i="4"/>
  <c r="B93" i="4"/>
  <c r="F102" i="4"/>
  <c r="E102" i="4"/>
  <c r="C102" i="4"/>
  <c r="D102" i="4"/>
  <c r="B102" i="4"/>
  <c r="F101" i="4"/>
  <c r="F100" i="4"/>
  <c r="E101" i="4"/>
  <c r="G101" i="4" s="1"/>
  <c r="E100" i="4"/>
  <c r="D101" i="4"/>
  <c r="D100" i="4"/>
  <c r="C101" i="4"/>
  <c r="C100" i="4"/>
  <c r="B101" i="4"/>
  <c r="B100" i="4"/>
  <c r="F99" i="4"/>
  <c r="E99" i="4"/>
  <c r="G99" i="4" s="1"/>
  <c r="D99" i="4"/>
  <c r="C99" i="4"/>
  <c r="B99" i="4"/>
  <c r="D98" i="4"/>
  <c r="C98" i="4"/>
  <c r="T56" i="4"/>
  <c r="T50" i="4"/>
  <c r="T39" i="4"/>
  <c r="T38" i="4"/>
  <c r="T27" i="4"/>
  <c r="O59" i="4"/>
  <c r="N59" i="4"/>
  <c r="M59" i="4"/>
  <c r="L59" i="4"/>
  <c r="K59" i="4"/>
  <c r="J59" i="4"/>
  <c r="I59" i="4"/>
  <c r="H59" i="4"/>
  <c r="G59" i="4"/>
  <c r="F59" i="4"/>
  <c r="E59" i="4"/>
  <c r="D59" i="4"/>
  <c r="C92" i="4" s="1"/>
  <c r="C59" i="4"/>
  <c r="B59" i="4"/>
  <c r="B92" i="4" s="1"/>
  <c r="Q59" i="4"/>
  <c r="P59" i="4"/>
  <c r="O40" i="4"/>
  <c r="N40" i="4"/>
  <c r="M40" i="4"/>
  <c r="L40" i="4"/>
  <c r="K40" i="4"/>
  <c r="J40" i="4"/>
  <c r="I40" i="4"/>
  <c r="H40" i="4"/>
  <c r="G40" i="4"/>
  <c r="F40" i="4"/>
  <c r="E40" i="4"/>
  <c r="C91" i="4" s="1"/>
  <c r="D40" i="4"/>
  <c r="C40" i="4"/>
  <c r="B40" i="4"/>
  <c r="Q40" i="4"/>
  <c r="P40" i="4"/>
  <c r="E91" i="4" s="1"/>
  <c r="Q21" i="4"/>
  <c r="P21" i="4"/>
  <c r="E90" i="4" s="1"/>
  <c r="O21" i="4"/>
  <c r="N21" i="4"/>
  <c r="M21" i="4"/>
  <c r="L21" i="4"/>
  <c r="K21" i="4"/>
  <c r="J21" i="4"/>
  <c r="I21" i="4"/>
  <c r="H21" i="4"/>
  <c r="G21" i="4"/>
  <c r="F21" i="4"/>
  <c r="E21" i="4"/>
  <c r="D21" i="4"/>
  <c r="C90" i="4" s="1"/>
  <c r="C21" i="4"/>
  <c r="B21" i="4"/>
  <c r="S58" i="4"/>
  <c r="R58" i="4"/>
  <c r="T58" i="4" s="1"/>
  <c r="S57" i="4"/>
  <c r="R57" i="4"/>
  <c r="T57" i="4" s="1"/>
  <c r="S56" i="4"/>
  <c r="R56" i="4"/>
  <c r="S55" i="4"/>
  <c r="R55" i="4"/>
  <c r="T55" i="4" s="1"/>
  <c r="S54" i="4"/>
  <c r="R54" i="4"/>
  <c r="T54" i="4" s="1"/>
  <c r="S53" i="4"/>
  <c r="R53" i="4"/>
  <c r="T53" i="4" s="1"/>
  <c r="S52" i="4"/>
  <c r="R52" i="4"/>
  <c r="T52" i="4" s="1"/>
  <c r="S51" i="4"/>
  <c r="R51" i="4"/>
  <c r="S50" i="4"/>
  <c r="R50" i="4"/>
  <c r="S49" i="4"/>
  <c r="R49" i="4"/>
  <c r="T49" i="4" s="1"/>
  <c r="S48" i="4"/>
  <c r="R48" i="4"/>
  <c r="T48" i="4" s="1"/>
  <c r="S47" i="4"/>
  <c r="R47" i="4"/>
  <c r="S46" i="4"/>
  <c r="R46" i="4"/>
  <c r="T46" i="4" s="1"/>
  <c r="S45" i="4"/>
  <c r="R45" i="4"/>
  <c r="T45" i="4" s="1"/>
  <c r="S39" i="4"/>
  <c r="R39" i="4"/>
  <c r="S38" i="4"/>
  <c r="R38" i="4"/>
  <c r="S37" i="4"/>
  <c r="R37" i="4"/>
  <c r="S36" i="4"/>
  <c r="R36" i="4"/>
  <c r="T36" i="4" s="1"/>
  <c r="S35" i="4"/>
  <c r="R35" i="4"/>
  <c r="T35" i="4" s="1"/>
  <c r="S34" i="4"/>
  <c r="R34" i="4"/>
  <c r="S33" i="4"/>
  <c r="R33" i="4"/>
  <c r="T33" i="4" s="1"/>
  <c r="S32" i="4"/>
  <c r="R32" i="4"/>
  <c r="T32" i="4" s="1"/>
  <c r="S31" i="4"/>
  <c r="R31" i="4"/>
  <c r="T31" i="4" s="1"/>
  <c r="S30" i="4"/>
  <c r="R30" i="4"/>
  <c r="S29" i="4"/>
  <c r="R29" i="4"/>
  <c r="T29" i="4" s="1"/>
  <c r="S28" i="4"/>
  <c r="R28" i="4"/>
  <c r="S27" i="4"/>
  <c r="R27" i="4"/>
  <c r="S26" i="4"/>
  <c r="R26" i="4"/>
  <c r="T26" i="4" s="1"/>
  <c r="S20" i="4"/>
  <c r="R20" i="4"/>
  <c r="S19" i="4"/>
  <c r="R19" i="4"/>
  <c r="S18" i="4"/>
  <c r="R18" i="4"/>
  <c r="S17" i="4"/>
  <c r="R17" i="4"/>
  <c r="S16" i="4"/>
  <c r="R16" i="4"/>
  <c r="S15" i="4"/>
  <c r="R15" i="4"/>
  <c r="S14" i="4"/>
  <c r="R14" i="4"/>
  <c r="S13" i="4"/>
  <c r="R13" i="4"/>
  <c r="S12" i="4"/>
  <c r="R12" i="4"/>
  <c r="S11" i="4"/>
  <c r="R11" i="4"/>
  <c r="S10" i="4"/>
  <c r="R10" i="4"/>
  <c r="S9" i="4"/>
  <c r="T9" i="4" s="1"/>
  <c r="S8" i="4"/>
  <c r="R8" i="4"/>
  <c r="S7" i="4"/>
  <c r="R7" i="4"/>
  <c r="T37" i="4" l="1"/>
  <c r="T51" i="4"/>
  <c r="E92" i="4"/>
  <c r="E95" i="4" s="1"/>
  <c r="D92" i="4"/>
  <c r="F92" i="4" s="1"/>
  <c r="T47" i="4"/>
  <c r="T34" i="4"/>
  <c r="F98" i="4"/>
  <c r="F103" i="4" s="1"/>
  <c r="D91" i="4"/>
  <c r="B91" i="4"/>
  <c r="F91" i="4" s="1"/>
  <c r="T28" i="4"/>
  <c r="E98" i="4"/>
  <c r="T30" i="4"/>
  <c r="F94" i="4"/>
  <c r="F93" i="4"/>
  <c r="G102" i="4"/>
  <c r="G100" i="4"/>
  <c r="D103" i="4"/>
  <c r="C103" i="4"/>
  <c r="B103" i="4"/>
  <c r="D90" i="4"/>
  <c r="R59" i="4"/>
  <c r="T21" i="4"/>
  <c r="S59" i="4"/>
  <c r="B90" i="4"/>
  <c r="C95" i="4"/>
  <c r="T15" i="4"/>
  <c r="S40" i="4"/>
  <c r="R40" i="4"/>
  <c r="T10" i="4"/>
  <c r="T19" i="4"/>
  <c r="R21" i="4"/>
  <c r="T20" i="4"/>
  <c r="T12" i="4"/>
  <c r="T13" i="4"/>
  <c r="T8" i="4"/>
  <c r="T14" i="4"/>
  <c r="T11" i="4"/>
  <c r="T18" i="4"/>
  <c r="T16" i="4"/>
  <c r="T17" i="4"/>
  <c r="T7" i="4"/>
  <c r="T59" i="4" l="1"/>
  <c r="G98" i="4"/>
  <c r="G103" i="4" s="1"/>
  <c r="E103" i="4"/>
  <c r="B95" i="4"/>
  <c r="D95" i="4"/>
  <c r="T40" i="4"/>
  <c r="F90" i="4"/>
  <c r="F95" i="4" l="1"/>
  <c r="F100" i="3"/>
  <c r="E100" i="3"/>
  <c r="G100" i="3" s="1"/>
  <c r="D100" i="3"/>
  <c r="C100" i="3"/>
  <c r="B100" i="3"/>
  <c r="D99" i="3"/>
  <c r="D98" i="3"/>
  <c r="C99" i="3"/>
  <c r="C98" i="3"/>
  <c r="B99" i="3"/>
  <c r="B98" i="3"/>
  <c r="D97" i="3"/>
  <c r="C97" i="3"/>
  <c r="B97" i="3"/>
  <c r="D96" i="3"/>
  <c r="C96" i="3"/>
  <c r="B96" i="3"/>
  <c r="E92" i="3"/>
  <c r="D92" i="3"/>
  <c r="C92" i="3"/>
  <c r="B92" i="3"/>
  <c r="E91" i="3"/>
  <c r="D91" i="3"/>
  <c r="C91" i="3"/>
  <c r="B91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B90" i="3" s="1"/>
  <c r="C59" i="3"/>
  <c r="B59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B40" i="3"/>
  <c r="E89" i="3" s="1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T58" i="3"/>
  <c r="S58" i="3"/>
  <c r="R58" i="3"/>
  <c r="T57" i="3"/>
  <c r="S57" i="3"/>
  <c r="R57" i="3"/>
  <c r="T56" i="3"/>
  <c r="S56" i="3"/>
  <c r="R56" i="3"/>
  <c r="T55" i="3"/>
  <c r="S55" i="3"/>
  <c r="R55" i="3"/>
  <c r="T54" i="3"/>
  <c r="S54" i="3"/>
  <c r="R54" i="3"/>
  <c r="T53" i="3"/>
  <c r="S53" i="3"/>
  <c r="R53" i="3"/>
  <c r="T52" i="3"/>
  <c r="S52" i="3"/>
  <c r="R52" i="3"/>
  <c r="T51" i="3"/>
  <c r="S51" i="3"/>
  <c r="R51" i="3"/>
  <c r="T50" i="3"/>
  <c r="S50" i="3"/>
  <c r="R50" i="3"/>
  <c r="T49" i="3"/>
  <c r="S49" i="3"/>
  <c r="R49" i="3"/>
  <c r="T48" i="3"/>
  <c r="S48" i="3"/>
  <c r="R48" i="3"/>
  <c r="T47" i="3"/>
  <c r="S47" i="3"/>
  <c r="R47" i="3"/>
  <c r="T46" i="3"/>
  <c r="S46" i="3"/>
  <c r="R46" i="3"/>
  <c r="T45" i="3"/>
  <c r="S45" i="3"/>
  <c r="R45" i="3"/>
  <c r="T39" i="3"/>
  <c r="S39" i="3"/>
  <c r="R39" i="3"/>
  <c r="T38" i="3"/>
  <c r="S38" i="3"/>
  <c r="R38" i="3"/>
  <c r="T37" i="3"/>
  <c r="S37" i="3"/>
  <c r="R37" i="3"/>
  <c r="T36" i="3"/>
  <c r="S36" i="3"/>
  <c r="R36" i="3"/>
  <c r="T35" i="3"/>
  <c r="S35" i="3"/>
  <c r="R35" i="3"/>
  <c r="T34" i="3"/>
  <c r="S34" i="3"/>
  <c r="R34" i="3"/>
  <c r="T33" i="3"/>
  <c r="S33" i="3"/>
  <c r="R33" i="3"/>
  <c r="T32" i="3"/>
  <c r="S32" i="3"/>
  <c r="R32" i="3"/>
  <c r="T31" i="3"/>
  <c r="S31" i="3"/>
  <c r="R31" i="3"/>
  <c r="T30" i="3"/>
  <c r="S30" i="3"/>
  <c r="R30" i="3"/>
  <c r="T29" i="3"/>
  <c r="S29" i="3"/>
  <c r="R29" i="3"/>
  <c r="T28" i="3"/>
  <c r="S28" i="3"/>
  <c r="R28" i="3"/>
  <c r="T27" i="3"/>
  <c r="S27" i="3"/>
  <c r="R27" i="3"/>
  <c r="T26" i="3"/>
  <c r="S26" i="3"/>
  <c r="R26" i="3"/>
  <c r="T20" i="3"/>
  <c r="S20" i="3"/>
  <c r="R20" i="3"/>
  <c r="T19" i="3"/>
  <c r="S19" i="3"/>
  <c r="R19" i="3"/>
  <c r="T18" i="3"/>
  <c r="S18" i="3"/>
  <c r="R18" i="3"/>
  <c r="T17" i="3"/>
  <c r="S17" i="3"/>
  <c r="R17" i="3"/>
  <c r="T16" i="3"/>
  <c r="S16" i="3"/>
  <c r="R16" i="3"/>
  <c r="T15" i="3"/>
  <c r="S15" i="3"/>
  <c r="R15" i="3"/>
  <c r="T14" i="3"/>
  <c r="S14" i="3"/>
  <c r="R14" i="3"/>
  <c r="T13" i="3"/>
  <c r="S13" i="3"/>
  <c r="R13" i="3"/>
  <c r="T12" i="3"/>
  <c r="S12" i="3"/>
  <c r="R12" i="3"/>
  <c r="T11" i="3"/>
  <c r="S11" i="3"/>
  <c r="R11" i="3"/>
  <c r="T10" i="3"/>
  <c r="S10" i="3"/>
  <c r="R10" i="3"/>
  <c r="T9" i="3"/>
  <c r="S9" i="3"/>
  <c r="R9" i="3"/>
  <c r="T8" i="3"/>
  <c r="S8" i="3"/>
  <c r="R8" i="3"/>
  <c r="T7" i="3"/>
  <c r="S7" i="3"/>
  <c r="R7" i="3"/>
  <c r="F99" i="2"/>
  <c r="D103" i="2"/>
  <c r="G110" i="2"/>
  <c r="G109" i="2"/>
  <c r="G108" i="2"/>
  <c r="F111" i="2"/>
  <c r="E111" i="2"/>
  <c r="D111" i="2"/>
  <c r="D112" i="2" s="1"/>
  <c r="C111" i="2"/>
  <c r="B111" i="2"/>
  <c r="E103" i="2"/>
  <c r="C103" i="2"/>
  <c r="B103" i="2"/>
  <c r="E102" i="2"/>
  <c r="D102" i="2"/>
  <c r="C102" i="2"/>
  <c r="B102" i="2"/>
  <c r="F105" i="1"/>
  <c r="G105" i="1" s="1"/>
  <c r="E105" i="1"/>
  <c r="E106" i="1" s="1"/>
  <c r="D105" i="1"/>
  <c r="D106" i="1" s="1"/>
  <c r="C105" i="1"/>
  <c r="C106" i="1" s="1"/>
  <c r="B105" i="1"/>
  <c r="B106" i="1" s="1"/>
  <c r="G104" i="1"/>
  <c r="G103" i="1"/>
  <c r="G102" i="1"/>
  <c r="G101" i="1"/>
  <c r="S65" i="2"/>
  <c r="R65" i="2"/>
  <c r="S64" i="2"/>
  <c r="R64" i="2"/>
  <c r="S63" i="2"/>
  <c r="R63" i="2"/>
  <c r="S62" i="2"/>
  <c r="R62" i="2"/>
  <c r="S61" i="2"/>
  <c r="R61" i="2"/>
  <c r="S60" i="2"/>
  <c r="R60" i="2"/>
  <c r="S59" i="2"/>
  <c r="R59" i="2"/>
  <c r="S58" i="2"/>
  <c r="R58" i="2"/>
  <c r="S57" i="2"/>
  <c r="R57" i="2"/>
  <c r="S56" i="2"/>
  <c r="R56" i="2"/>
  <c r="S55" i="2"/>
  <c r="R55" i="2"/>
  <c r="S54" i="2"/>
  <c r="R54" i="2"/>
  <c r="S53" i="2"/>
  <c r="R53" i="2"/>
  <c r="S52" i="2"/>
  <c r="R52" i="2"/>
  <c r="S42" i="2"/>
  <c r="R42" i="2"/>
  <c r="S41" i="2"/>
  <c r="R41" i="2"/>
  <c r="S40" i="2"/>
  <c r="R40" i="2"/>
  <c r="S39" i="2"/>
  <c r="R39" i="2"/>
  <c r="S38" i="2"/>
  <c r="R38" i="2"/>
  <c r="S37" i="2"/>
  <c r="R37" i="2"/>
  <c r="S36" i="2"/>
  <c r="R36" i="2"/>
  <c r="S35" i="2"/>
  <c r="R35" i="2"/>
  <c r="S34" i="2"/>
  <c r="R34" i="2"/>
  <c r="S33" i="2"/>
  <c r="R33" i="2"/>
  <c r="S32" i="2"/>
  <c r="R32" i="2"/>
  <c r="S31" i="2"/>
  <c r="R31" i="2"/>
  <c r="S30" i="2"/>
  <c r="R30" i="2"/>
  <c r="B22" i="2"/>
  <c r="S9" i="2"/>
  <c r="R9" i="2"/>
  <c r="E97" i="1"/>
  <c r="C97" i="1"/>
  <c r="B97" i="1"/>
  <c r="E96" i="1"/>
  <c r="C96" i="1"/>
  <c r="C98" i="1" s="1"/>
  <c r="B96" i="1"/>
  <c r="S65" i="1"/>
  <c r="R65" i="1"/>
  <c r="S64" i="1"/>
  <c r="R64" i="1"/>
  <c r="S63" i="1"/>
  <c r="R63" i="1"/>
  <c r="S62" i="1"/>
  <c r="R62" i="1"/>
  <c r="S61" i="1"/>
  <c r="R61" i="1"/>
  <c r="S60" i="1"/>
  <c r="R60" i="1"/>
  <c r="S59" i="1"/>
  <c r="R59" i="1"/>
  <c r="S58" i="1"/>
  <c r="R58" i="1"/>
  <c r="S57" i="1"/>
  <c r="R57" i="1"/>
  <c r="S56" i="1"/>
  <c r="R56" i="1"/>
  <c r="S55" i="1"/>
  <c r="R55" i="1"/>
  <c r="S54" i="1"/>
  <c r="R54" i="1"/>
  <c r="S53" i="1"/>
  <c r="R53" i="1"/>
  <c r="S52" i="1"/>
  <c r="R52" i="1"/>
  <c r="S41" i="1"/>
  <c r="R41" i="1"/>
  <c r="S40" i="1"/>
  <c r="R40" i="1"/>
  <c r="S39" i="1"/>
  <c r="R39" i="1"/>
  <c r="S38" i="1"/>
  <c r="R38" i="1"/>
  <c r="S37" i="1"/>
  <c r="R37" i="1"/>
  <c r="S36" i="1"/>
  <c r="R36" i="1"/>
  <c r="S35" i="1"/>
  <c r="R35" i="1"/>
  <c r="S34" i="1"/>
  <c r="R34" i="1"/>
  <c r="S33" i="1"/>
  <c r="R33" i="1"/>
  <c r="S32" i="1"/>
  <c r="R32" i="1"/>
  <c r="S31" i="1"/>
  <c r="R31" i="1"/>
  <c r="S30" i="1"/>
  <c r="R30" i="1"/>
  <c r="S29" i="1"/>
  <c r="R29" i="1"/>
  <c r="S19" i="1"/>
  <c r="R19" i="1"/>
  <c r="S18" i="1"/>
  <c r="R18" i="1"/>
  <c r="S17" i="1"/>
  <c r="R17" i="1"/>
  <c r="S16" i="1"/>
  <c r="R16" i="1"/>
  <c r="S15" i="1"/>
  <c r="R15" i="1"/>
  <c r="S14" i="1"/>
  <c r="R14" i="1"/>
  <c r="S13" i="1"/>
  <c r="R13" i="1"/>
  <c r="S11" i="1"/>
  <c r="R11" i="1"/>
  <c r="S10" i="1"/>
  <c r="R10" i="1"/>
  <c r="S9" i="1"/>
  <c r="R9" i="1"/>
  <c r="R8" i="1"/>
  <c r="T8" i="1" s="1"/>
  <c r="S7" i="1"/>
  <c r="R7" i="1"/>
  <c r="S6" i="1"/>
  <c r="R6" i="1"/>
  <c r="E98" i="3" l="1"/>
  <c r="G98" i="3" s="1"/>
  <c r="E88" i="3"/>
  <c r="C90" i="3"/>
  <c r="C101" i="3"/>
  <c r="D104" i="2"/>
  <c r="S66" i="2"/>
  <c r="F107" i="2"/>
  <c r="F112" i="2" s="1"/>
  <c r="E112" i="2"/>
  <c r="R66" i="2"/>
  <c r="E107" i="2"/>
  <c r="S43" i="2"/>
  <c r="R43" i="2"/>
  <c r="R22" i="2"/>
  <c r="S22" i="2"/>
  <c r="F103" i="2"/>
  <c r="G111" i="2"/>
  <c r="F102" i="2"/>
  <c r="C104" i="2"/>
  <c r="B112" i="2"/>
  <c r="E104" i="2"/>
  <c r="B104" i="2"/>
  <c r="T15" i="1"/>
  <c r="F106" i="1"/>
  <c r="E98" i="1"/>
  <c r="F97" i="1"/>
  <c r="G106" i="1"/>
  <c r="F96" i="1"/>
  <c r="T18" i="1"/>
  <c r="B98" i="1"/>
  <c r="F97" i="3"/>
  <c r="E99" i="3"/>
  <c r="F96" i="3"/>
  <c r="E96" i="3"/>
  <c r="G96" i="3" s="1"/>
  <c r="E97" i="3"/>
  <c r="F91" i="3"/>
  <c r="B88" i="3"/>
  <c r="D90" i="3"/>
  <c r="D101" i="3"/>
  <c r="C88" i="3"/>
  <c r="R59" i="3"/>
  <c r="D88" i="3"/>
  <c r="F88" i="3" s="1"/>
  <c r="B89" i="3"/>
  <c r="B93" i="3" s="1"/>
  <c r="F98" i="3"/>
  <c r="F99" i="3"/>
  <c r="C89" i="3"/>
  <c r="E90" i="3"/>
  <c r="B101" i="3"/>
  <c r="D89" i="3"/>
  <c r="S59" i="3"/>
  <c r="F92" i="3"/>
  <c r="S40" i="3"/>
  <c r="R40" i="3"/>
  <c r="S21" i="3"/>
  <c r="R21" i="3"/>
  <c r="C112" i="2"/>
  <c r="T41" i="2"/>
  <c r="T64" i="2"/>
  <c r="T19" i="2"/>
  <c r="T35" i="2"/>
  <c r="T39" i="2"/>
  <c r="T62" i="2"/>
  <c r="T66" i="2" s="1"/>
  <c r="T11" i="2"/>
  <c r="T14" i="2"/>
  <c r="T40" i="2"/>
  <c r="T53" i="2"/>
  <c r="T63" i="2"/>
  <c r="T16" i="2"/>
  <c r="T32" i="2"/>
  <c r="T33" i="2"/>
  <c r="T37" i="2"/>
  <c r="T60" i="2"/>
  <c r="T38" i="2"/>
  <c r="T57" i="2"/>
  <c r="T61" i="2"/>
  <c r="T18" i="2"/>
  <c r="T10" i="2"/>
  <c r="T17" i="2"/>
  <c r="T36" i="2"/>
  <c r="T55" i="2"/>
  <c r="T59" i="2"/>
  <c r="T65" i="2"/>
  <c r="T12" i="2"/>
  <c r="T13" i="2"/>
  <c r="T56" i="2"/>
  <c r="T34" i="2"/>
  <c r="T9" i="2"/>
  <c r="T52" i="2"/>
  <c r="T54" i="2"/>
  <c r="T20" i="2"/>
  <c r="T21" i="2"/>
  <c r="T30" i="2"/>
  <c r="T15" i="2"/>
  <c r="T31" i="2"/>
  <c r="T42" i="2"/>
  <c r="T58" i="2"/>
  <c r="T38" i="1"/>
  <c r="T54" i="1"/>
  <c r="T60" i="1"/>
  <c r="T19" i="1"/>
  <c r="T34" i="1"/>
  <c r="T56" i="1"/>
  <c r="T13" i="1"/>
  <c r="T62" i="1"/>
  <c r="T29" i="1"/>
  <c r="T41" i="1"/>
  <c r="T30" i="1"/>
  <c r="T64" i="1"/>
  <c r="T33" i="1"/>
  <c r="T11" i="1"/>
  <c r="T7" i="1"/>
  <c r="T17" i="1"/>
  <c r="T37" i="1"/>
  <c r="T31" i="1"/>
  <c r="T53" i="1"/>
  <c r="T59" i="1"/>
  <c r="T65" i="1"/>
  <c r="T16" i="1"/>
  <c r="T32" i="1"/>
  <c r="T39" i="1"/>
  <c r="T55" i="1"/>
  <c r="T61" i="1"/>
  <c r="T40" i="1"/>
  <c r="T35" i="1"/>
  <c r="T57" i="1"/>
  <c r="T63" i="1"/>
  <c r="T52" i="1"/>
  <c r="T58" i="1"/>
  <c r="T10" i="1"/>
  <c r="T14" i="1"/>
  <c r="T36" i="1"/>
  <c r="T9" i="1"/>
  <c r="T6" i="1"/>
  <c r="G99" i="3" l="1"/>
  <c r="F101" i="3"/>
  <c r="G107" i="2"/>
  <c r="G112" i="2" s="1"/>
  <c r="T43" i="2"/>
  <c r="T22" i="2"/>
  <c r="F98" i="1"/>
  <c r="F89" i="3"/>
  <c r="D93" i="3"/>
  <c r="F90" i="3"/>
  <c r="G97" i="3"/>
  <c r="E93" i="3"/>
  <c r="E101" i="3"/>
  <c r="C93" i="3"/>
  <c r="T40" i="3"/>
  <c r="T59" i="3"/>
  <c r="T21" i="3"/>
  <c r="F101" i="2"/>
  <c r="F100" i="2"/>
  <c r="T42" i="1"/>
  <c r="G101" i="3" l="1"/>
  <c r="F104" i="2"/>
  <c r="F93" i="3"/>
  <c r="D98" i="1"/>
</calcChain>
</file>

<file path=xl/sharedStrings.xml><?xml version="1.0" encoding="utf-8"?>
<sst xmlns="http://schemas.openxmlformats.org/spreadsheetml/2006/main" count="1257" uniqueCount="149">
  <si>
    <t xml:space="preserve">  VIJAYA DEGREE COLLEGE: BASAVANAGUDI, BANGALORE-04</t>
  </si>
  <si>
    <t>Student strength during the year 2016-17</t>
  </si>
  <si>
    <t>I Year</t>
  </si>
  <si>
    <t>Combination</t>
  </si>
  <si>
    <t>SC</t>
  </si>
  <si>
    <t>ST</t>
  </si>
  <si>
    <t>CAT-1</t>
  </si>
  <si>
    <t>CAT 2A</t>
  </si>
  <si>
    <t>CAT-2B</t>
  </si>
  <si>
    <t>CAT-3A</t>
  </si>
  <si>
    <t>CAT 3B</t>
  </si>
  <si>
    <t>GM</t>
  </si>
  <si>
    <t>TOTAL</t>
  </si>
  <si>
    <t>G.TOTAL</t>
  </si>
  <si>
    <t>Aided</t>
  </si>
  <si>
    <t>B</t>
  </si>
  <si>
    <t>G</t>
  </si>
  <si>
    <t>PCM</t>
  </si>
  <si>
    <t>CBZ</t>
  </si>
  <si>
    <t>PMCS</t>
  </si>
  <si>
    <t>MES</t>
  </si>
  <si>
    <t>PME</t>
  </si>
  <si>
    <t>Total</t>
  </si>
  <si>
    <t>B.COM</t>
  </si>
  <si>
    <t>Unaided</t>
  </si>
  <si>
    <t>CBBt</t>
  </si>
  <si>
    <t>CZBt</t>
  </si>
  <si>
    <t>BcGMB</t>
  </si>
  <si>
    <t>SMCs</t>
  </si>
  <si>
    <t>MECs</t>
  </si>
  <si>
    <t>BBM</t>
  </si>
  <si>
    <t>BCA</t>
  </si>
  <si>
    <t>C1</t>
  </si>
  <si>
    <t>C-IIA</t>
  </si>
  <si>
    <t>C-IIB</t>
  </si>
  <si>
    <t>C-IIIA</t>
  </si>
  <si>
    <t>C-IIIB</t>
  </si>
  <si>
    <t>General</t>
  </si>
  <si>
    <t xml:space="preserve">TOTAL </t>
  </si>
  <si>
    <t>GRAND TOTAL</t>
  </si>
  <si>
    <t>III Year</t>
  </si>
  <si>
    <t>GRAND TOTAL:</t>
  </si>
  <si>
    <t>II Year</t>
  </si>
  <si>
    <t>PG courses strength for the academic year 2016-17</t>
  </si>
  <si>
    <t>Course</t>
  </si>
  <si>
    <t>Cat-1</t>
  </si>
  <si>
    <t>2A</t>
  </si>
  <si>
    <t>2B</t>
  </si>
  <si>
    <t>3A</t>
  </si>
  <si>
    <t>3B</t>
  </si>
  <si>
    <t>Total Admitted</t>
  </si>
  <si>
    <t>Total Allotted</t>
  </si>
  <si>
    <t>M.Sc. Mathematics</t>
  </si>
  <si>
    <t>M.Sc. Physics</t>
  </si>
  <si>
    <t>M.Sc. Chemistry</t>
  </si>
  <si>
    <t>M.Com</t>
  </si>
  <si>
    <t>OVERALL TOTAL</t>
  </si>
  <si>
    <t>OVERALL TOTAL I Year</t>
  </si>
  <si>
    <t>OVERALL TOTAL IIYear</t>
  </si>
  <si>
    <t>OVERALL GRAND TOTAL</t>
  </si>
  <si>
    <t>YEAR</t>
  </si>
  <si>
    <t>OBC</t>
  </si>
  <si>
    <t>GEN</t>
  </si>
  <si>
    <t>TOT</t>
  </si>
  <si>
    <t>I</t>
  </si>
  <si>
    <t>II</t>
  </si>
  <si>
    <t>III</t>
  </si>
  <si>
    <t>SC/ST</t>
  </si>
  <si>
    <t>MALE</t>
  </si>
  <si>
    <t>FEMALE</t>
  </si>
  <si>
    <t>BSC</t>
  </si>
  <si>
    <t>BCOM</t>
  </si>
  <si>
    <t>BBA</t>
  </si>
  <si>
    <t>PG : I YEAR</t>
  </si>
  <si>
    <t>PG : II YEAR</t>
  </si>
  <si>
    <t>Students strength during the year 2017-18</t>
  </si>
  <si>
    <t>GRAND
 TOTAL</t>
  </si>
  <si>
    <t>PG</t>
  </si>
  <si>
    <t>COURSE</t>
  </si>
  <si>
    <t>PG courses strength for the academic year 2017-18</t>
  </si>
  <si>
    <t>VIJAYA COLLEGE</t>
  </si>
  <si>
    <t>Basavanagudi, Bangalore- 560 004.</t>
  </si>
  <si>
    <t>UG courses strength for the academic year 2018-19</t>
  </si>
  <si>
    <t xml:space="preserve">G </t>
  </si>
  <si>
    <t>PMCs</t>
  </si>
  <si>
    <t>B.Com (Aided)</t>
  </si>
  <si>
    <t>BcGMb</t>
  </si>
  <si>
    <t xml:space="preserve">B.Com (Unaided)  </t>
  </si>
  <si>
    <t>PG courses strength for the academic year 2018-19</t>
  </si>
  <si>
    <t>UG courses strength for the academic year 2019-20</t>
  </si>
  <si>
    <t>R.V.Road, Basavanagudi, Bangalore- 560 004.</t>
  </si>
  <si>
    <t>PG courses strength for the academic year 2019-20</t>
  </si>
  <si>
    <t>UG courses strength for the academic year 2020-21</t>
  </si>
  <si>
    <t>Science Total</t>
  </si>
  <si>
    <t>B.Com (Aided)
1-200</t>
  </si>
  <si>
    <t>II Year - 3rd semester</t>
  </si>
  <si>
    <t>III Year - 5th Semester</t>
  </si>
  <si>
    <t>AIDED COURSES</t>
  </si>
  <si>
    <t xml:space="preserve">B.Com (Aided)
</t>
  </si>
  <si>
    <t>UN-AIDED COURSES</t>
  </si>
  <si>
    <t>CBBT</t>
  </si>
  <si>
    <t>CZBT</t>
  </si>
  <si>
    <t>BCGMB</t>
  </si>
  <si>
    <t>SMCS</t>
  </si>
  <si>
    <t>MECS</t>
  </si>
  <si>
    <t>B.Com 
Un-aided</t>
  </si>
  <si>
    <t>TOTAL STUDENT STRENGTH : UG &amp; PG</t>
  </si>
  <si>
    <t>PG I YEAR</t>
  </si>
  <si>
    <t>PG II YEAR</t>
  </si>
  <si>
    <t>Grand Total</t>
  </si>
  <si>
    <t>Male</t>
  </si>
  <si>
    <t>Female</t>
  </si>
  <si>
    <t>B.Sc.</t>
  </si>
  <si>
    <t>B.Com.</t>
  </si>
  <si>
    <r>
      <rPr>
        <sz val="9"/>
        <color rgb="FF000000"/>
        <rFont val="Cambria"/>
        <family val="1"/>
      </rPr>
      <t>B.Com(Unaided)</t>
    </r>
    <r>
      <rPr>
        <sz val="10"/>
        <color rgb="FF000000"/>
        <rFont val="Cambria"/>
        <family val="1"/>
      </rPr>
      <t xml:space="preserve">  
201-onwards</t>
    </r>
  </si>
  <si>
    <t>TOTAL UG</t>
  </si>
  <si>
    <t xml:space="preserve">Sl </t>
  </si>
  <si>
    <t xml:space="preserve">Name of the department </t>
  </si>
  <si>
    <t xml:space="preserve">In </t>
  </si>
  <si>
    <t xml:space="preserve"> G M </t>
  </si>
  <si>
    <t xml:space="preserve">SC </t>
  </si>
  <si>
    <t xml:space="preserve">ST </t>
  </si>
  <si>
    <t>Cat -1</t>
  </si>
  <si>
    <t>II A</t>
  </si>
  <si>
    <t>II B</t>
  </si>
  <si>
    <t>III A</t>
  </si>
  <si>
    <t>III B</t>
  </si>
  <si>
    <t xml:space="preserve">Over all </t>
  </si>
  <si>
    <t xml:space="preserve">Year </t>
  </si>
  <si>
    <t xml:space="preserve">No. </t>
  </si>
  <si>
    <t>Take</t>
  </si>
  <si>
    <t xml:space="preserve">Admission </t>
  </si>
  <si>
    <t xml:space="preserve">Total </t>
  </si>
  <si>
    <t xml:space="preserve">B </t>
  </si>
  <si>
    <t xml:space="preserve">I Year </t>
  </si>
  <si>
    <t xml:space="preserve">M Sc. Chemistry </t>
  </si>
  <si>
    <t xml:space="preserve">M Com </t>
  </si>
  <si>
    <t xml:space="preserve">II Year </t>
  </si>
  <si>
    <t xml:space="preserve">M Sc. Mathematics </t>
  </si>
  <si>
    <t xml:space="preserve">M Sc. Physics </t>
  </si>
  <si>
    <t>Categories</t>
  </si>
  <si>
    <t>2016 – 17</t>
  </si>
  <si>
    <t>2017 - 18</t>
  </si>
  <si>
    <t>2018 - 19</t>
  </si>
  <si>
    <t>2019 - 20</t>
  </si>
  <si>
    <t>2020 – 21</t>
  </si>
  <si>
    <t>GENERAL</t>
  </si>
  <si>
    <t>OTHERS</t>
  </si>
  <si>
    <t>PG courses strength for the academic year 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</si>
</sst>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2"/>
      <name val="Arial"/>
      <family val="2"/>
    </font>
    <font>
      <b/>
      <sz val="16"/>
      <name val="Arial"/>
      <family val="2"/>
    </font>
    <font>
      <b/>
      <i/>
      <sz val="12"/>
      <name val="Book Antiqua"/>
      <family val="1"/>
    </font>
    <font>
      <b/>
      <sz val="9"/>
      <name val="Book Antiqua"/>
      <family val="1"/>
    </font>
    <font>
      <b/>
      <sz val="10"/>
      <name val="Book Antiqua"/>
      <family val="1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name val="Arial"/>
      <family val="2"/>
    </font>
    <font>
      <b/>
      <sz val="18"/>
      <name val="Arial"/>
      <family val="2"/>
    </font>
    <font>
      <b/>
      <i/>
      <sz val="14"/>
      <color theme="1"/>
      <name val="Calibri"/>
      <family val="2"/>
      <scheme val="minor"/>
    </font>
    <font>
      <b/>
      <sz val="16"/>
      <name val="Book Antiqua"/>
      <family val="1"/>
    </font>
    <font>
      <b/>
      <sz val="20"/>
      <color rgb="FF000000"/>
      <name val="Calibri"/>
      <family val="2"/>
    </font>
    <font>
      <sz val="11"/>
      <color theme="1"/>
      <name val="Calibri"/>
      <family val="2"/>
    </font>
    <font>
      <b/>
      <sz val="18"/>
      <color rgb="FF000000"/>
      <name val="Calibri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b/>
      <sz val="13"/>
      <color rgb="FF000000"/>
      <name val="Calibri"/>
      <family val="2"/>
    </font>
    <font>
      <sz val="14"/>
      <color rgb="FF000000"/>
      <name val="Calibri"/>
      <family val="2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6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6"/>
      <color rgb="FF000000"/>
      <name val="Cambria"/>
      <family val="1"/>
    </font>
    <font>
      <b/>
      <sz val="14"/>
      <color rgb="FF000000"/>
      <name val="Cambria"/>
      <family val="1"/>
    </font>
    <font>
      <b/>
      <sz val="20"/>
      <color rgb="FF000000"/>
      <name val="Cambria"/>
      <family val="1"/>
    </font>
    <font>
      <sz val="11"/>
      <color theme="1"/>
      <name val="Cambria"/>
      <family val="1"/>
    </font>
    <font>
      <b/>
      <sz val="18"/>
      <color rgb="FF000000"/>
      <name val="Cambria"/>
      <family val="1"/>
    </font>
    <font>
      <b/>
      <sz val="10"/>
      <color rgb="FF000000"/>
      <name val="Cambria"/>
      <family val="1"/>
    </font>
    <font>
      <b/>
      <sz val="13"/>
      <color rgb="FF000000"/>
      <name val="Cambria"/>
      <family val="1"/>
    </font>
    <font>
      <sz val="14"/>
      <color rgb="FF000000"/>
      <name val="Cambria"/>
      <family val="1"/>
    </font>
    <font>
      <sz val="12"/>
      <color rgb="FF000000"/>
      <name val="Cambria"/>
      <family val="1"/>
    </font>
    <font>
      <sz val="10"/>
      <color rgb="FF000000"/>
      <name val="Cambria"/>
      <family val="1"/>
    </font>
    <font>
      <sz val="9"/>
      <color rgb="FF000000"/>
      <name val="Cambria"/>
      <family val="1"/>
    </font>
    <font>
      <b/>
      <sz val="20"/>
      <color theme="1"/>
      <name val="Cambria"/>
      <family val="1"/>
    </font>
    <font>
      <sz val="20"/>
      <color theme="1"/>
      <name val="Cambria"/>
      <family val="1"/>
    </font>
    <font>
      <b/>
      <sz val="14"/>
      <color rgb="FFC00000"/>
      <name val="Cambria"/>
      <family val="1"/>
    </font>
    <font>
      <b/>
      <sz val="11"/>
      <color theme="1"/>
      <name val="Cambria"/>
      <family val="1"/>
    </font>
    <font>
      <b/>
      <sz val="11"/>
      <color rgb="FFC00000"/>
      <name val="Cambria"/>
      <family val="1"/>
    </font>
    <font>
      <b/>
      <sz val="11"/>
      <color rgb="FF002060"/>
      <name val="Cambria"/>
      <family val="1"/>
    </font>
    <font>
      <b/>
      <sz val="11"/>
      <color theme="5" tint="-0.249977111117893"/>
      <name val="Cambria"/>
      <family val="1"/>
    </font>
    <font>
      <b/>
      <sz val="12"/>
      <color rgb="FFC00000"/>
      <name val="Cambria"/>
      <family val="1"/>
    </font>
    <font>
      <sz val="12"/>
      <color theme="1"/>
      <name val="Cambria"/>
      <family val="1"/>
    </font>
    <font>
      <b/>
      <sz val="12"/>
      <color rgb="FF002060"/>
      <name val="Cambria"/>
      <family val="1"/>
    </font>
    <font>
      <sz val="12"/>
      <color rgb="FF0070C0"/>
      <name val="Cambria"/>
      <family val="1"/>
    </font>
    <font>
      <b/>
      <sz val="12"/>
      <color theme="5" tint="-0.249977111117893"/>
      <name val="Cambria"/>
      <family val="1"/>
    </font>
    <font>
      <sz val="12"/>
      <color rgb="FF00B050"/>
      <name val="Cambria"/>
      <family val="1"/>
    </font>
    <font>
      <b/>
      <sz val="12"/>
      <color rgb="FF00B050"/>
      <name val="Cambria"/>
      <family val="1"/>
    </font>
    <font>
      <b/>
      <i/>
      <sz val="12"/>
      <color rgb="FFC00000"/>
      <name val="Book Antiqua"/>
      <family val="1"/>
    </font>
    <font>
      <b/>
      <sz val="11"/>
      <color rgb="FFC0000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0"/>
      <color rgb="FFC00000"/>
      <name val="Book Antiqua"/>
      <family val="1"/>
    </font>
    <font>
      <b/>
      <sz val="11"/>
      <color rgb="FFC00000"/>
      <name val="Arial"/>
      <family val="2"/>
    </font>
    <font>
      <b/>
      <sz val="14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3"/>
      <color rgb="FF002060"/>
      <name val="Calibri"/>
      <family val="2"/>
      <scheme val="minor"/>
    </font>
    <font>
      <sz val="14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2"/>
      <color theme="1"/>
      <name val="Cambria"/>
      <family val="1"/>
    </font>
    <font>
      <sz val="12"/>
      <name val="Cambria"/>
      <family val="1"/>
    </font>
    <font>
      <b/>
      <sz val="18"/>
      <color theme="1"/>
      <name val="Cambria"/>
      <family val="1"/>
    </font>
    <font>
      <b/>
      <sz val="16"/>
      <color theme="1"/>
      <name val="Cambria"/>
      <family val="1"/>
    </font>
    <font>
      <b/>
      <sz val="13"/>
      <color theme="1"/>
      <name val="Cambria"/>
      <family val="1"/>
    </font>
    <font>
      <sz val="14"/>
      <color theme="1"/>
      <name val="Cambria"/>
      <family val="1"/>
    </font>
    <font>
      <b/>
      <sz val="14"/>
      <color theme="1"/>
      <name val="Cambria"/>
      <family val="1"/>
    </font>
    <font>
      <b/>
      <sz val="16"/>
      <color rgb="FF002060"/>
      <name val="Cambria"/>
      <family val="1"/>
    </font>
    <font>
      <b/>
      <sz val="13"/>
      <color rgb="FF002060"/>
      <name val="Cambria"/>
      <family val="1"/>
    </font>
    <font>
      <b/>
      <sz val="16"/>
      <color rgb="FFC00000"/>
      <name val="Cambria"/>
      <family val="1"/>
    </font>
    <font>
      <b/>
      <sz val="12"/>
      <color rgb="FF000000"/>
      <name val="Cambria"/>
      <family val="1"/>
    </font>
    <font>
      <b/>
      <sz val="24"/>
      <color theme="1"/>
      <name val="Cambria"/>
      <family val="1"/>
    </font>
    <font>
      <sz val="13"/>
      <color theme="1"/>
      <name val="Cambria"/>
      <family val="1"/>
    </font>
    <font>
      <b/>
      <i/>
      <sz val="13"/>
      <color theme="1"/>
      <name val="Cambria"/>
      <family val="1"/>
    </font>
    <font>
      <i/>
      <sz val="13"/>
      <color theme="1"/>
      <name val="Cambria"/>
      <family val="1"/>
    </font>
    <font>
      <b/>
      <sz val="11"/>
      <color rgb="FF002060"/>
      <name val="Times New Roman"/>
      <family val="1"/>
    </font>
    <font>
      <sz val="10"/>
      <color rgb="FF0070C0"/>
      <name val="Times New Roman"/>
      <family val="1"/>
    </font>
    <font>
      <sz val="11"/>
      <color rgb="FF00B050"/>
      <name val="Times New Roman"/>
      <family val="1"/>
    </font>
    <font>
      <sz val="11"/>
      <color rgb="FFC45911"/>
      <name val="Times New Roman"/>
      <family val="1"/>
    </font>
    <font>
      <sz val="11"/>
      <color rgb="FF7030A0"/>
      <name val="Times New Roman"/>
      <family val="1"/>
    </font>
    <font>
      <sz val="11"/>
      <color rgb="FF002060"/>
      <name val="Times New Roman"/>
      <family val="1"/>
    </font>
    <font>
      <sz val="11"/>
      <color rgb="FF0070C0"/>
      <name val="Times New Roman"/>
      <family val="1"/>
    </font>
    <font>
      <b/>
      <sz val="11"/>
      <color rgb="FF0070C0"/>
      <name val="Times New Roman"/>
      <family val="1"/>
    </font>
    <font>
      <b/>
      <sz val="11"/>
      <color rgb="FFC00000"/>
      <name val="Times New Roman"/>
      <family val="1"/>
    </font>
  </fonts>
  <fills count="2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96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1" applyFont="1" applyAlignment="1">
      <alignment vertical="center"/>
    </xf>
    <xf numFmtId="0" fontId="6" fillId="0" borderId="3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/>
    </xf>
    <xf numFmtId="0" fontId="5" fillId="0" borderId="4" xfId="1" applyFont="1" applyBorder="1" applyAlignment="1">
      <alignment vertical="center"/>
    </xf>
    <xf numFmtId="0" fontId="7" fillId="0" borderId="1" xfId="1" applyFont="1" applyBorder="1" applyAlignment="1">
      <alignment horizontal="left" vertical="center" indent="1"/>
    </xf>
    <xf numFmtId="0" fontId="0" fillId="0" borderId="1" xfId="0" applyBorder="1"/>
    <xf numFmtId="0" fontId="5" fillId="0" borderId="1" xfId="1" applyFont="1" applyBorder="1" applyAlignment="1">
      <alignment horizontal="center" vertical="center"/>
    </xf>
    <xf numFmtId="0" fontId="2" fillId="0" borderId="0" xfId="1"/>
    <xf numFmtId="0" fontId="9" fillId="0" borderId="1" xfId="1" applyFont="1" applyBorder="1" applyAlignment="1">
      <alignment horizontal="center" vertical="center"/>
    </xf>
    <xf numFmtId="1" fontId="10" fillId="0" borderId="1" xfId="1" quotePrefix="1" applyNumberFormat="1" applyFont="1" applyBorder="1" applyAlignment="1">
      <alignment horizontal="center" vertical="center"/>
    </xf>
    <xf numFmtId="1" fontId="11" fillId="0" borderId="1" xfId="1" quotePrefix="1" applyNumberFormat="1" applyFont="1" applyBorder="1" applyAlignment="1">
      <alignment horizontal="center" vertical="center"/>
    </xf>
    <xf numFmtId="0" fontId="12" fillId="0" borderId="0" xfId="0" applyFont="1"/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9" fillId="0" borderId="0" xfId="1" applyFont="1" applyAlignment="1">
      <alignment horizontal="left" vertical="center" indent="1"/>
    </xf>
    <xf numFmtId="0" fontId="1" fillId="0" borderId="11" xfId="0" applyFont="1" applyBorder="1"/>
    <xf numFmtId="0" fontId="1" fillId="0" borderId="1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" fontId="8" fillId="0" borderId="3" xfId="0" applyNumberFormat="1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8" fillId="0" borderId="47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6" fillId="0" borderId="9" xfId="0" applyFont="1" applyBorder="1" applyAlignment="1">
      <alignment horizontal="left" wrapText="1"/>
    </xf>
    <xf numFmtId="0" fontId="24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0" fontId="33" fillId="3" borderId="46" xfId="0" applyFont="1" applyFill="1" applyBorder="1" applyAlignment="1">
      <alignment horizontal="center" vertical="center"/>
    </xf>
    <xf numFmtId="0" fontId="33" fillId="3" borderId="47" xfId="0" applyFont="1" applyFill="1" applyBorder="1" applyAlignment="1">
      <alignment horizontal="center" vertical="center"/>
    </xf>
    <xf numFmtId="0" fontId="33" fillId="3" borderId="52" xfId="0" applyFont="1" applyFill="1" applyBorder="1" applyAlignment="1">
      <alignment horizontal="center" vertical="center"/>
    </xf>
    <xf numFmtId="0" fontId="33" fillId="3" borderId="43" xfId="0" applyFont="1" applyFill="1" applyBorder="1" applyAlignment="1">
      <alignment horizontal="center" vertical="center"/>
    </xf>
    <xf numFmtId="0" fontId="33" fillId="3" borderId="45" xfId="0" applyFont="1" applyFill="1" applyBorder="1" applyAlignment="1">
      <alignment horizontal="center" vertical="center"/>
    </xf>
    <xf numFmtId="0" fontId="33" fillId="3" borderId="19" xfId="0" applyFont="1" applyFill="1" applyBorder="1" applyAlignment="1">
      <alignment horizontal="center" vertical="center"/>
    </xf>
    <xf numFmtId="0" fontId="33" fillId="13" borderId="46" xfId="0" applyFont="1" applyFill="1" applyBorder="1" applyAlignment="1">
      <alignment horizontal="center" vertical="center"/>
    </xf>
    <xf numFmtId="0" fontId="33" fillId="13" borderId="43" xfId="0" applyFont="1" applyFill="1" applyBorder="1" applyAlignment="1">
      <alignment horizontal="center" vertical="center"/>
    </xf>
    <xf numFmtId="0" fontId="38" fillId="4" borderId="14" xfId="0" applyFont="1" applyFill="1" applyBorder="1" applyAlignment="1">
      <alignment horizontal="center" vertical="center" wrapText="1"/>
    </xf>
    <xf numFmtId="0" fontId="38" fillId="5" borderId="15" xfId="0" applyFont="1" applyFill="1" applyBorder="1" applyAlignment="1">
      <alignment horizontal="center" vertical="center" wrapText="1"/>
    </xf>
    <xf numFmtId="0" fontId="38" fillId="4" borderId="20" xfId="0" applyFont="1" applyFill="1" applyBorder="1" applyAlignment="1">
      <alignment horizontal="center" vertical="center" wrapText="1"/>
    </xf>
    <xf numFmtId="0" fontId="38" fillId="5" borderId="21" xfId="0" applyFont="1" applyFill="1" applyBorder="1" applyAlignment="1">
      <alignment horizontal="center" vertical="center" wrapText="1"/>
    </xf>
    <xf numFmtId="0" fontId="33" fillId="4" borderId="20" xfId="0" applyFont="1" applyFill="1" applyBorder="1" applyAlignment="1">
      <alignment horizontal="center" vertical="center" wrapText="1"/>
    </xf>
    <xf numFmtId="0" fontId="33" fillId="5" borderId="21" xfId="0" applyFont="1" applyFill="1" applyBorder="1" applyAlignment="1">
      <alignment horizontal="center" vertical="center" wrapText="1"/>
    </xf>
    <xf numFmtId="0" fontId="39" fillId="0" borderId="8" xfId="0" applyFont="1" applyBorder="1" applyAlignment="1">
      <alignment horizontal="left" vertical="center"/>
    </xf>
    <xf numFmtId="0" fontId="40" fillId="4" borderId="27" xfId="0" applyFont="1" applyFill="1" applyBorder="1" applyAlignment="1">
      <alignment horizontal="center" vertical="center"/>
    </xf>
    <xf numFmtId="0" fontId="40" fillId="5" borderId="28" xfId="0" applyFont="1" applyFill="1" applyBorder="1" applyAlignment="1">
      <alignment horizontal="center" vertical="center"/>
    </xf>
    <xf numFmtId="0" fontId="33" fillId="4" borderId="27" xfId="0" applyFont="1" applyFill="1" applyBorder="1" applyAlignment="1">
      <alignment horizontal="center" vertical="center"/>
    </xf>
    <xf numFmtId="0" fontId="33" fillId="5" borderId="28" xfId="0" applyFont="1" applyFill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9" fillId="0" borderId="4" xfId="0" applyFont="1" applyBorder="1" applyAlignment="1">
      <alignment horizontal="left" vertical="center"/>
    </xf>
    <xf numFmtId="0" fontId="40" fillId="4" borderId="46" xfId="0" applyFont="1" applyFill="1" applyBorder="1" applyAlignment="1">
      <alignment horizontal="center" vertical="center"/>
    </xf>
    <xf numFmtId="0" fontId="40" fillId="5" borderId="47" xfId="0" applyFont="1" applyFill="1" applyBorder="1" applyAlignment="1">
      <alignment horizontal="center" vertical="center"/>
    </xf>
    <xf numFmtId="0" fontId="33" fillId="4" borderId="46" xfId="0" applyFont="1" applyFill="1" applyBorder="1" applyAlignment="1">
      <alignment horizontal="center" vertical="center"/>
    </xf>
    <xf numFmtId="0" fontId="33" fillId="5" borderId="47" xfId="0" applyFont="1" applyFill="1" applyBorder="1" applyAlignment="1">
      <alignment horizontal="center" vertical="center"/>
    </xf>
    <xf numFmtId="0" fontId="37" fillId="6" borderId="4" xfId="0" applyFont="1" applyFill="1" applyBorder="1" applyAlignment="1">
      <alignment vertical="center" shrinkToFit="1"/>
    </xf>
    <xf numFmtId="0" fontId="33" fillId="6" borderId="46" xfId="0" applyFont="1" applyFill="1" applyBorder="1" applyAlignment="1">
      <alignment horizontal="center" vertical="center"/>
    </xf>
    <xf numFmtId="0" fontId="33" fillId="6" borderId="47" xfId="0" applyFont="1" applyFill="1" applyBorder="1" applyAlignment="1">
      <alignment horizontal="center" vertical="center"/>
    </xf>
    <xf numFmtId="0" fontId="33" fillId="6" borderId="52" xfId="0" applyFont="1" applyFill="1" applyBorder="1" applyAlignment="1">
      <alignment horizontal="center" vertical="center"/>
    </xf>
    <xf numFmtId="0" fontId="41" fillId="2" borderId="2" xfId="0" applyFont="1" applyFill="1" applyBorder="1" applyAlignment="1">
      <alignment horizontal="left" vertical="center" wrapText="1"/>
    </xf>
    <xf numFmtId="0" fontId="40" fillId="2" borderId="46" xfId="0" applyFont="1" applyFill="1" applyBorder="1" applyAlignment="1">
      <alignment horizontal="center" vertical="center"/>
    </xf>
    <xf numFmtId="0" fontId="40" fillId="2" borderId="47" xfId="0" applyFont="1" applyFill="1" applyBorder="1" applyAlignment="1">
      <alignment horizontal="center" vertical="center"/>
    </xf>
    <xf numFmtId="0" fontId="33" fillId="2" borderId="46" xfId="0" applyFont="1" applyFill="1" applyBorder="1" applyAlignment="1">
      <alignment horizontal="center" vertical="center"/>
    </xf>
    <xf numFmtId="0" fontId="33" fillId="2" borderId="47" xfId="0" applyFont="1" applyFill="1" applyBorder="1" applyAlignment="1">
      <alignment horizontal="center" vertical="center"/>
    </xf>
    <xf numFmtId="0" fontId="33" fillId="2" borderId="26" xfId="0" applyFont="1" applyFill="1" applyBorder="1" applyAlignment="1">
      <alignment horizontal="center" vertical="center"/>
    </xf>
    <xf numFmtId="0" fontId="41" fillId="2" borderId="4" xfId="0" applyFont="1" applyFill="1" applyBorder="1" applyAlignment="1">
      <alignment horizontal="left" vertical="center" wrapText="1"/>
    </xf>
    <xf numFmtId="0" fontId="38" fillId="0" borderId="55" xfId="0" applyFont="1" applyBorder="1" applyAlignment="1">
      <alignment horizontal="center" vertical="center" wrapText="1"/>
    </xf>
    <xf numFmtId="0" fontId="38" fillId="0" borderId="56" xfId="0" applyFont="1" applyBorder="1" applyAlignment="1">
      <alignment horizontal="center" vertical="center" wrapText="1"/>
    </xf>
    <xf numFmtId="0" fontId="38" fillId="0" borderId="31" xfId="0" applyFont="1" applyBorder="1" applyAlignment="1">
      <alignment horizontal="center" vertical="center" wrapText="1"/>
    </xf>
    <xf numFmtId="0" fontId="38" fillId="0" borderId="32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39" fillId="0" borderId="57" xfId="0" applyFont="1" applyBorder="1" applyAlignment="1">
      <alignment horizontal="left" vertical="center"/>
    </xf>
    <xf numFmtId="0" fontId="40" fillId="0" borderId="58" xfId="0" applyFont="1" applyBorder="1" applyAlignment="1">
      <alignment horizontal="center" vertical="center"/>
    </xf>
    <xf numFmtId="0" fontId="40" fillId="10" borderId="58" xfId="0" applyFont="1" applyFill="1" applyBorder="1" applyAlignment="1">
      <alignment horizontal="center" vertical="center"/>
    </xf>
    <xf numFmtId="0" fontId="40" fillId="11" borderId="58" xfId="0" applyFont="1" applyFill="1" applyBorder="1" applyAlignment="1">
      <alignment horizontal="center" vertical="center"/>
    </xf>
    <xf numFmtId="0" fontId="33" fillId="0" borderId="59" xfId="0" applyFont="1" applyBorder="1" applyAlignment="1">
      <alignment horizontal="center" vertical="center"/>
    </xf>
    <xf numFmtId="0" fontId="40" fillId="0" borderId="46" xfId="0" applyFont="1" applyBorder="1" applyAlignment="1">
      <alignment horizontal="center" vertical="center"/>
    </xf>
    <xf numFmtId="0" fontId="40" fillId="10" borderId="46" xfId="0" applyFont="1" applyFill="1" applyBorder="1" applyAlignment="1">
      <alignment horizontal="center" vertical="center"/>
    </xf>
    <xf numFmtId="0" fontId="40" fillId="11" borderId="46" xfId="0" applyFont="1" applyFill="1" applyBorder="1" applyAlignment="1">
      <alignment horizontal="center" vertical="center"/>
    </xf>
    <xf numFmtId="0" fontId="37" fillId="12" borderId="60" xfId="0" applyFont="1" applyFill="1" applyBorder="1" applyAlignment="1">
      <alignment vertical="center" shrinkToFit="1"/>
    </xf>
    <xf numFmtId="0" fontId="33" fillId="12" borderId="61" xfId="0" applyFont="1" applyFill="1" applyBorder="1" applyAlignment="1">
      <alignment horizontal="center" vertical="center"/>
    </xf>
    <xf numFmtId="0" fontId="41" fillId="8" borderId="34" xfId="0" applyFont="1" applyFill="1" applyBorder="1" applyAlignment="1">
      <alignment horizontal="left" vertical="center" wrapText="1"/>
    </xf>
    <xf numFmtId="0" fontId="40" fillId="8" borderId="27" xfId="0" applyFont="1" applyFill="1" applyBorder="1" applyAlignment="1">
      <alignment horizontal="center" vertical="center"/>
    </xf>
    <xf numFmtId="0" fontId="40" fillId="8" borderId="28" xfId="0" applyFont="1" applyFill="1" applyBorder="1" applyAlignment="1">
      <alignment horizontal="center" vertical="center"/>
    </xf>
    <xf numFmtId="0" fontId="33" fillId="8" borderId="26" xfId="0" applyFont="1" applyFill="1" applyBorder="1" applyAlignment="1">
      <alignment horizontal="center" vertical="center"/>
    </xf>
    <xf numFmtId="0" fontId="42" fillId="8" borderId="8" xfId="0" applyFont="1" applyFill="1" applyBorder="1" applyAlignment="1">
      <alignment horizontal="left" vertical="center" wrapText="1"/>
    </xf>
    <xf numFmtId="0" fontId="32" fillId="3" borderId="4" xfId="0" applyFont="1" applyFill="1" applyBorder="1" applyAlignment="1">
      <alignment horizontal="center" vertical="center"/>
    </xf>
    <xf numFmtId="0" fontId="39" fillId="0" borderId="8" xfId="0" applyFont="1" applyBorder="1" applyAlignment="1">
      <alignment vertical="center"/>
    </xf>
    <xf numFmtId="0" fontId="39" fillId="0" borderId="4" xfId="0" applyFont="1" applyBorder="1" applyAlignment="1">
      <alignment vertical="center"/>
    </xf>
    <xf numFmtId="0" fontId="39" fillId="0" borderId="8" xfId="0" applyFont="1" applyBorder="1" applyAlignment="1">
      <alignment horizontal="left" vertical="center" wrapText="1"/>
    </xf>
    <xf numFmtId="0" fontId="39" fillId="0" borderId="4" xfId="0" applyFont="1" applyBorder="1" applyAlignment="1">
      <alignment horizontal="left" vertical="center" wrapText="1"/>
    </xf>
    <xf numFmtId="0" fontId="32" fillId="13" borderId="4" xfId="0" applyFont="1" applyFill="1" applyBorder="1" applyAlignment="1">
      <alignment horizontal="center" vertical="center"/>
    </xf>
    <xf numFmtId="0" fontId="39" fillId="0" borderId="57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48" fillId="0" borderId="1" xfId="0" applyFont="1" applyBorder="1" applyAlignment="1">
      <alignment horizontal="center" vertical="center"/>
    </xf>
    <xf numFmtId="0" fontId="47" fillId="0" borderId="1" xfId="0" applyFont="1" applyBorder="1" applyAlignment="1">
      <alignment horizontal="center" vertical="center"/>
    </xf>
    <xf numFmtId="0" fontId="52" fillId="0" borderId="1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50" fillId="0" borderId="1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" fillId="14" borderId="1" xfId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/>
    </xf>
    <xf numFmtId="0" fontId="57" fillId="0" borderId="1" xfId="1" applyFont="1" applyFill="1" applyBorder="1" applyAlignment="1">
      <alignment horizontal="center" vertical="center"/>
    </xf>
    <xf numFmtId="0" fontId="58" fillId="0" borderId="1" xfId="0" applyFont="1" applyBorder="1" applyAlignment="1">
      <alignment horizontal="center" vertical="center"/>
    </xf>
    <xf numFmtId="0" fontId="7" fillId="14" borderId="1" xfId="1" applyFont="1" applyFill="1" applyBorder="1" applyAlignment="1">
      <alignment horizontal="left" vertical="center" indent="1"/>
    </xf>
    <xf numFmtId="0" fontId="9" fillId="14" borderId="1" xfId="1" applyFont="1" applyFill="1" applyBorder="1" applyAlignment="1">
      <alignment horizontal="center" vertical="center"/>
    </xf>
    <xf numFmtId="1" fontId="10" fillId="14" borderId="1" xfId="1" quotePrefix="1" applyNumberFormat="1" applyFont="1" applyFill="1" applyBorder="1" applyAlignment="1">
      <alignment horizontal="center" vertical="center"/>
    </xf>
    <xf numFmtId="1" fontId="11" fillId="14" borderId="1" xfId="1" quotePrefix="1" applyNumberFormat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left" vertical="center" indent="1"/>
    </xf>
    <xf numFmtId="0" fontId="9" fillId="4" borderId="1" xfId="1" applyFont="1" applyFill="1" applyBorder="1" applyAlignment="1">
      <alignment horizontal="center" vertical="center"/>
    </xf>
    <xf numFmtId="1" fontId="10" fillId="4" borderId="1" xfId="1" quotePrefix="1" applyNumberFormat="1" applyFont="1" applyFill="1" applyBorder="1" applyAlignment="1">
      <alignment horizontal="center" vertical="center"/>
    </xf>
    <xf numFmtId="1" fontId="11" fillId="4" borderId="1" xfId="1" quotePrefix="1" applyNumberFormat="1" applyFont="1" applyFill="1" applyBorder="1" applyAlignment="1">
      <alignment horizontal="center" vertical="center"/>
    </xf>
    <xf numFmtId="0" fontId="7" fillId="15" borderId="1" xfId="1" applyFont="1" applyFill="1" applyBorder="1" applyAlignment="1">
      <alignment horizontal="left" vertical="center" indent="1"/>
    </xf>
    <xf numFmtId="0" fontId="9" fillId="15" borderId="1" xfId="1" applyFont="1" applyFill="1" applyBorder="1" applyAlignment="1">
      <alignment horizontal="center" vertical="center"/>
    </xf>
    <xf numFmtId="1" fontId="10" fillId="15" borderId="1" xfId="1" quotePrefix="1" applyNumberFormat="1" applyFont="1" applyFill="1" applyBorder="1" applyAlignment="1">
      <alignment horizontal="center" vertical="center"/>
    </xf>
    <xf numFmtId="1" fontId="11" fillId="15" borderId="1" xfId="1" quotePrefix="1" applyNumberFormat="1" applyFont="1" applyFill="1" applyBorder="1" applyAlignment="1">
      <alignment horizontal="center" vertical="center"/>
    </xf>
    <xf numFmtId="1" fontId="59" fillId="0" borderId="1" xfId="0" applyNumberFormat="1" applyFont="1" applyBorder="1" applyAlignment="1">
      <alignment horizontal="center" vertical="center"/>
    </xf>
    <xf numFmtId="0" fontId="60" fillId="0" borderId="1" xfId="1" applyFont="1" applyBorder="1" applyAlignment="1">
      <alignment horizontal="left" vertical="center" indent="1"/>
    </xf>
    <xf numFmtId="0" fontId="61" fillId="0" borderId="1" xfId="1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16" borderId="26" xfId="0" applyFont="1" applyFill="1" applyBorder="1" applyAlignment="1">
      <alignment horizontal="center" vertical="center" wrapText="1"/>
    </xf>
    <xf numFmtId="0" fontId="15" fillId="16" borderId="27" xfId="0" applyFont="1" applyFill="1" applyBorder="1" applyAlignment="1">
      <alignment horizontal="center" vertical="center"/>
    </xf>
    <xf numFmtId="0" fontId="15" fillId="16" borderId="28" xfId="0" applyFont="1" applyFill="1" applyBorder="1" applyAlignment="1">
      <alignment horizontal="center" vertical="center"/>
    </xf>
    <xf numFmtId="0" fontId="15" fillId="16" borderId="9" xfId="0" applyFont="1" applyFill="1" applyBorder="1" applyAlignment="1">
      <alignment horizontal="center" vertical="center"/>
    </xf>
    <xf numFmtId="0" fontId="15" fillId="16" borderId="8" xfId="0" applyFont="1" applyFill="1" applyBorder="1" applyAlignment="1">
      <alignment horizontal="center" vertical="center"/>
    </xf>
    <xf numFmtId="0" fontId="12" fillId="16" borderId="29" xfId="0" applyFont="1" applyFill="1" applyBorder="1" applyAlignment="1">
      <alignment horizontal="center" vertical="center"/>
    </xf>
    <xf numFmtId="0" fontId="12" fillId="16" borderId="1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59" fillId="5" borderId="35" xfId="0" applyFont="1" applyFill="1" applyBorder="1" applyAlignment="1">
      <alignment horizontal="center" vertical="center"/>
    </xf>
    <xf numFmtId="0" fontId="63" fillId="5" borderId="14" xfId="0" applyFont="1" applyFill="1" applyBorder="1" applyAlignment="1">
      <alignment horizontal="center" vertical="center"/>
    </xf>
    <xf numFmtId="0" fontId="58" fillId="5" borderId="1" xfId="0" applyFont="1" applyFill="1" applyBorder="1" applyAlignment="1">
      <alignment horizontal="center" vertical="center"/>
    </xf>
    <xf numFmtId="0" fontId="62" fillId="5" borderId="36" xfId="0" applyFont="1" applyFill="1" applyBorder="1" applyAlignment="1">
      <alignment horizontal="center" vertical="center" wrapText="1"/>
    </xf>
    <xf numFmtId="0" fontId="13" fillId="5" borderId="37" xfId="0" applyFont="1" applyFill="1" applyBorder="1" applyAlignment="1">
      <alignment horizontal="center" vertical="center" wrapText="1"/>
    </xf>
    <xf numFmtId="0" fontId="65" fillId="0" borderId="20" xfId="0" applyFont="1" applyBorder="1" applyAlignment="1">
      <alignment horizontal="center" vertical="center" wrapText="1"/>
    </xf>
    <xf numFmtId="0" fontId="65" fillId="0" borderId="21" xfId="0" applyFont="1" applyBorder="1" applyAlignment="1">
      <alignment horizontal="center" vertical="center" wrapText="1"/>
    </xf>
    <xf numFmtId="0" fontId="65" fillId="0" borderId="22" xfId="0" applyFont="1" applyBorder="1" applyAlignment="1">
      <alignment horizontal="center" vertical="center" wrapText="1"/>
    </xf>
    <xf numFmtId="0" fontId="65" fillId="0" borderId="23" xfId="0" applyFont="1" applyBorder="1" applyAlignment="1">
      <alignment horizontal="center" vertical="center" wrapText="1"/>
    </xf>
    <xf numFmtId="0" fontId="12" fillId="16" borderId="18" xfId="0" applyFont="1" applyFill="1" applyBorder="1" applyAlignment="1">
      <alignment horizontal="center" vertical="center"/>
    </xf>
    <xf numFmtId="0" fontId="12" fillId="5" borderId="24" xfId="0" applyFont="1" applyFill="1" applyBorder="1" applyAlignment="1">
      <alignment horizontal="center" vertical="center"/>
    </xf>
    <xf numFmtId="0" fontId="59" fillId="5" borderId="36" xfId="0" applyFont="1" applyFill="1" applyBorder="1" applyAlignment="1">
      <alignment horizontal="center" vertical="center"/>
    </xf>
    <xf numFmtId="0" fontId="66" fillId="17" borderId="14" xfId="0" applyFont="1" applyFill="1" applyBorder="1" applyAlignment="1">
      <alignment horizontal="center" vertical="center" wrapText="1"/>
    </xf>
    <xf numFmtId="0" fontId="68" fillId="17" borderId="15" xfId="0" applyFont="1" applyFill="1" applyBorder="1" applyAlignment="1">
      <alignment horizontal="center" vertical="center" wrapText="1"/>
    </xf>
    <xf numFmtId="0" fontId="35" fillId="16" borderId="1" xfId="0" applyFont="1" applyFill="1" applyBorder="1" applyAlignment="1">
      <alignment horizontal="center" vertical="center"/>
    </xf>
    <xf numFmtId="0" fontId="35" fillId="15" borderId="1" xfId="0" applyFont="1" applyFill="1" applyBorder="1" applyAlignment="1">
      <alignment horizontal="center" vertical="center"/>
    </xf>
    <xf numFmtId="0" fontId="51" fillId="0" borderId="0" xfId="0" applyFont="1"/>
    <xf numFmtId="0" fontId="71" fillId="16" borderId="1" xfId="0" applyFont="1" applyFill="1" applyBorder="1" applyAlignment="1">
      <alignment horizontal="center" vertical="center"/>
    </xf>
    <xf numFmtId="0" fontId="51" fillId="16" borderId="1" xfId="0" applyFont="1" applyFill="1" applyBorder="1" applyAlignment="1">
      <alignment horizontal="center" vertical="center"/>
    </xf>
    <xf numFmtId="0" fontId="71" fillId="15" borderId="1" xfId="0" applyFont="1" applyFill="1" applyBorder="1" applyAlignment="1">
      <alignment horizontal="center" vertical="center"/>
    </xf>
    <xf numFmtId="0" fontId="51" fillId="15" borderId="1" xfId="0" applyFont="1" applyFill="1" applyBorder="1" applyAlignment="1">
      <alignment horizontal="center" vertical="center"/>
    </xf>
    <xf numFmtId="0" fontId="71" fillId="0" borderId="1" xfId="0" applyFont="1" applyBorder="1" applyAlignment="1">
      <alignment horizontal="center" vertical="center"/>
    </xf>
    <xf numFmtId="0" fontId="54" fillId="0" borderId="1" xfId="0" applyFont="1" applyBorder="1" applyAlignment="1">
      <alignment horizontal="center" vertical="center" wrapText="1"/>
    </xf>
    <xf numFmtId="0" fontId="51" fillId="0" borderId="0" xfId="0" applyFont="1" applyAlignment="1">
      <alignment wrapText="1"/>
    </xf>
    <xf numFmtId="0" fontId="71" fillId="16" borderId="1" xfId="0" applyFont="1" applyFill="1" applyBorder="1" applyAlignment="1">
      <alignment horizontal="center" vertical="center" wrapText="1"/>
    </xf>
    <xf numFmtId="0" fontId="51" fillId="16" borderId="1" xfId="0" applyFont="1" applyFill="1" applyBorder="1" applyAlignment="1">
      <alignment horizontal="center" vertical="center" wrapText="1"/>
    </xf>
    <xf numFmtId="0" fontId="71" fillId="15" borderId="1" xfId="0" applyFont="1" applyFill="1" applyBorder="1" applyAlignment="1">
      <alignment horizontal="center" vertical="center" wrapText="1"/>
    </xf>
    <xf numFmtId="0" fontId="51" fillId="15" borderId="1" xfId="0" applyFont="1" applyFill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0" fontId="54" fillId="16" borderId="1" xfId="0" applyFont="1" applyFill="1" applyBorder="1" applyAlignment="1">
      <alignment horizontal="center" vertical="center" wrapText="1"/>
    </xf>
    <xf numFmtId="0" fontId="54" fillId="15" borderId="1" xfId="0" applyFont="1" applyFill="1" applyBorder="1" applyAlignment="1">
      <alignment horizontal="center" vertical="center" wrapText="1"/>
    </xf>
    <xf numFmtId="1" fontId="50" fillId="0" borderId="1" xfId="0" applyNumberFormat="1" applyFont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wrapText="1"/>
    </xf>
    <xf numFmtId="1" fontId="51" fillId="16" borderId="1" xfId="0" applyNumberFormat="1" applyFont="1" applyFill="1" applyBorder="1" applyAlignment="1">
      <alignment horizontal="center" vertical="center" wrapText="1"/>
    </xf>
    <xf numFmtId="1" fontId="54" fillId="16" borderId="1" xfId="0" applyNumberFormat="1" applyFont="1" applyFill="1" applyBorder="1" applyAlignment="1">
      <alignment horizontal="center" vertical="center" wrapText="1"/>
    </xf>
    <xf numFmtId="0" fontId="72" fillId="15" borderId="1" xfId="0" applyFont="1" applyFill="1" applyBorder="1" applyAlignment="1">
      <alignment horizontal="center" vertical="center" wrapText="1"/>
    </xf>
    <xf numFmtId="1" fontId="50" fillId="15" borderId="1" xfId="0" applyNumberFormat="1" applyFont="1" applyFill="1" applyBorder="1" applyAlignment="1">
      <alignment horizontal="center" vertical="center" wrapText="1"/>
    </xf>
    <xf numFmtId="0" fontId="75" fillId="0" borderId="20" xfId="0" applyFont="1" applyBorder="1" applyAlignment="1">
      <alignment horizontal="center" vertical="center" wrapText="1"/>
    </xf>
    <xf numFmtId="0" fontId="75" fillId="0" borderId="21" xfId="0" applyFont="1" applyBorder="1" applyAlignment="1">
      <alignment horizontal="center" vertical="center" wrapText="1"/>
    </xf>
    <xf numFmtId="0" fontId="75" fillId="0" borderId="22" xfId="0" applyFont="1" applyBorder="1" applyAlignment="1">
      <alignment horizontal="center" vertical="center" wrapText="1"/>
    </xf>
    <xf numFmtId="0" fontId="75" fillId="0" borderId="23" xfId="0" applyFont="1" applyBorder="1" applyAlignment="1">
      <alignment horizontal="center" vertical="center" wrapText="1"/>
    </xf>
    <xf numFmtId="0" fontId="74" fillId="0" borderId="1" xfId="0" applyFont="1" applyBorder="1" applyAlignment="1">
      <alignment horizontal="center" vertical="center"/>
    </xf>
    <xf numFmtId="0" fontId="74" fillId="0" borderId="36" xfId="0" applyFont="1" applyBorder="1" applyAlignment="1">
      <alignment horizontal="center" vertical="center"/>
    </xf>
    <xf numFmtId="0" fontId="74" fillId="0" borderId="35" xfId="0" applyFont="1" applyBorder="1" applyAlignment="1">
      <alignment horizontal="center" vertical="center"/>
    </xf>
    <xf numFmtId="0" fontId="51" fillId="0" borderId="31" xfId="0" applyFont="1" applyBorder="1" applyAlignment="1">
      <alignment horizontal="center" vertical="center"/>
    </xf>
    <xf numFmtId="0" fontId="51" fillId="0" borderId="32" xfId="0" applyFont="1" applyBorder="1" applyAlignment="1">
      <alignment horizontal="center" vertical="center"/>
    </xf>
    <xf numFmtId="0" fontId="51" fillId="0" borderId="33" xfId="0" applyFont="1" applyBorder="1" applyAlignment="1">
      <alignment horizontal="center" vertical="center"/>
    </xf>
    <xf numFmtId="0" fontId="51" fillId="0" borderId="34" xfId="0" applyFont="1" applyBorder="1" applyAlignment="1">
      <alignment horizontal="center" vertical="center"/>
    </xf>
    <xf numFmtId="0" fontId="76" fillId="0" borderId="30" xfId="0" applyFont="1" applyBorder="1" applyAlignment="1">
      <alignment horizontal="center" vertical="center" wrapText="1"/>
    </xf>
    <xf numFmtId="0" fontId="76" fillId="0" borderId="30" xfId="0" applyFont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9" fillId="0" borderId="20" xfId="0" applyFont="1" applyBorder="1" applyAlignment="1">
      <alignment horizontal="center" vertical="center" wrapText="1"/>
    </xf>
    <xf numFmtId="0" fontId="79" fillId="0" borderId="21" xfId="0" applyFont="1" applyBorder="1" applyAlignment="1">
      <alignment horizontal="center" vertical="center" wrapText="1"/>
    </xf>
    <xf numFmtId="0" fontId="79" fillId="0" borderId="22" xfId="0" applyFont="1" applyBorder="1" applyAlignment="1">
      <alignment horizontal="center" vertical="center" wrapText="1"/>
    </xf>
    <xf numFmtId="0" fontId="79" fillId="0" borderId="23" xfId="0" applyFont="1" applyBorder="1" applyAlignment="1">
      <alignment horizontal="center" vertical="center" wrapText="1"/>
    </xf>
    <xf numFmtId="0" fontId="76" fillId="16" borderId="26" xfId="0" applyFont="1" applyFill="1" applyBorder="1" applyAlignment="1">
      <alignment horizontal="center" vertical="center" wrapText="1"/>
    </xf>
    <xf numFmtId="0" fontId="51" fillId="16" borderId="27" xfId="0" applyFont="1" applyFill="1" applyBorder="1" applyAlignment="1">
      <alignment horizontal="center" vertical="center"/>
    </xf>
    <xf numFmtId="0" fontId="51" fillId="16" borderId="28" xfId="0" applyFont="1" applyFill="1" applyBorder="1" applyAlignment="1">
      <alignment horizontal="center" vertical="center"/>
    </xf>
    <xf numFmtId="0" fontId="51" fillId="16" borderId="9" xfId="0" applyFont="1" applyFill="1" applyBorder="1" applyAlignment="1">
      <alignment horizontal="center" vertical="center"/>
    </xf>
    <xf numFmtId="0" fontId="51" fillId="16" borderId="8" xfId="0" applyFont="1" applyFill="1" applyBorder="1" applyAlignment="1">
      <alignment horizontal="center" vertical="center"/>
    </xf>
    <xf numFmtId="0" fontId="74" fillId="16" borderId="18" xfId="0" applyFont="1" applyFill="1" applyBorder="1" applyAlignment="1">
      <alignment horizontal="center" vertical="center"/>
    </xf>
    <xf numFmtId="0" fontId="74" fillId="16" borderId="1" xfId="0" applyFont="1" applyFill="1" applyBorder="1" applyAlignment="1">
      <alignment horizontal="center" vertical="center"/>
    </xf>
    <xf numFmtId="0" fontId="74" fillId="16" borderId="29" xfId="0" applyFont="1" applyFill="1" applyBorder="1" applyAlignment="1">
      <alignment horizontal="center" vertical="center"/>
    </xf>
    <xf numFmtId="0" fontId="77" fillId="5" borderId="36" xfId="0" applyFont="1" applyFill="1" applyBorder="1" applyAlignment="1">
      <alignment horizontal="center" vertical="center"/>
    </xf>
    <xf numFmtId="0" fontId="51" fillId="5" borderId="14" xfId="0" applyFont="1" applyFill="1" applyBorder="1" applyAlignment="1">
      <alignment horizontal="center" vertical="center"/>
    </xf>
    <xf numFmtId="0" fontId="74" fillId="5" borderId="36" xfId="0" applyFont="1" applyFill="1" applyBorder="1" applyAlignment="1">
      <alignment horizontal="center" vertical="center"/>
    </xf>
    <xf numFmtId="0" fontId="35" fillId="5" borderId="1" xfId="0" applyFont="1" applyFill="1" applyBorder="1" applyAlignment="1">
      <alignment horizontal="center" vertical="center"/>
    </xf>
    <xf numFmtId="0" fontId="76" fillId="5" borderId="37" xfId="0" applyFont="1" applyFill="1" applyBorder="1" applyAlignment="1">
      <alignment horizontal="center" vertical="center"/>
    </xf>
    <xf numFmtId="0" fontId="74" fillId="5" borderId="24" xfId="0" applyFont="1" applyFill="1" applyBorder="1" applyAlignment="1">
      <alignment horizontal="center" vertical="center"/>
    </xf>
    <xf numFmtId="0" fontId="74" fillId="5" borderId="1" xfId="0" applyFont="1" applyFill="1" applyBorder="1" applyAlignment="1">
      <alignment horizontal="center" vertical="center"/>
    </xf>
    <xf numFmtId="0" fontId="76" fillId="5" borderId="37" xfId="0" applyFont="1" applyFill="1" applyBorder="1" applyAlignment="1">
      <alignment horizontal="center" vertical="center" wrapText="1"/>
    </xf>
    <xf numFmtId="0" fontId="45" fillId="5" borderId="36" xfId="0" applyFont="1" applyFill="1" applyBorder="1" applyAlignment="1">
      <alignment horizontal="center" vertical="center" wrapText="1"/>
    </xf>
    <xf numFmtId="0" fontId="80" fillId="5" borderId="36" xfId="0" applyFont="1" applyFill="1" applyBorder="1" applyAlignment="1">
      <alignment horizontal="center" vertical="center"/>
    </xf>
    <xf numFmtId="0" fontId="50" fillId="5" borderId="14" xfId="0" applyFont="1" applyFill="1" applyBorder="1" applyAlignment="1">
      <alignment horizontal="center" vertical="center"/>
    </xf>
    <xf numFmtId="0" fontId="76" fillId="18" borderId="14" xfId="0" applyFont="1" applyFill="1" applyBorder="1" applyAlignment="1">
      <alignment horizontal="center" vertical="center" wrapText="1"/>
    </xf>
    <xf numFmtId="0" fontId="74" fillId="18" borderId="15" xfId="0" applyFont="1" applyFill="1" applyBorder="1" applyAlignment="1">
      <alignment horizontal="center" vertical="center"/>
    </xf>
    <xf numFmtId="0" fontId="52" fillId="0" borderId="1" xfId="1" applyFont="1" applyBorder="1" applyAlignment="1">
      <alignment horizontal="center" vertical="center"/>
    </xf>
    <xf numFmtId="1" fontId="51" fillId="16" borderId="1" xfId="0" applyNumberFormat="1" applyFont="1" applyFill="1" applyBorder="1" applyAlignment="1">
      <alignment horizontal="center" vertical="center"/>
    </xf>
    <xf numFmtId="1" fontId="51" fillId="15" borderId="1" xfId="0" applyNumberFormat="1" applyFont="1" applyFill="1" applyBorder="1" applyAlignment="1">
      <alignment horizontal="center" vertical="center"/>
    </xf>
    <xf numFmtId="1" fontId="50" fillId="0" borderId="1" xfId="0" applyNumberFormat="1" applyFont="1" applyBorder="1" applyAlignment="1">
      <alignment horizontal="center" vertical="center"/>
    </xf>
    <xf numFmtId="0" fontId="50" fillId="0" borderId="1" xfId="0" applyFont="1" applyFill="1" applyBorder="1" applyAlignment="1">
      <alignment horizontal="center" vertical="center"/>
    </xf>
    <xf numFmtId="0" fontId="27" fillId="15" borderId="10" xfId="0" applyFont="1" applyFill="1" applyBorder="1" applyAlignment="1">
      <alignment horizontal="center"/>
    </xf>
    <xf numFmtId="0" fontId="27" fillId="15" borderId="8" xfId="0" applyFont="1" applyFill="1" applyBorder="1" applyAlignment="1">
      <alignment horizontal="center"/>
    </xf>
    <xf numFmtId="0" fontId="28" fillId="15" borderId="28" xfId="0" applyFont="1" applyFill="1" applyBorder="1" applyAlignment="1">
      <alignment horizontal="center"/>
    </xf>
    <xf numFmtId="0" fontId="27" fillId="15" borderId="1" xfId="0" applyFont="1" applyFill="1" applyBorder="1" applyAlignment="1">
      <alignment horizontal="center"/>
    </xf>
    <xf numFmtId="0" fontId="28" fillId="15" borderId="47" xfId="0" applyFont="1" applyFill="1" applyBorder="1" applyAlignment="1">
      <alignment horizontal="center"/>
    </xf>
    <xf numFmtId="0" fontId="26" fillId="15" borderId="27" xfId="0" applyFont="1" applyFill="1" applyBorder="1"/>
    <xf numFmtId="0" fontId="26" fillId="15" borderId="46" xfId="0" applyFont="1" applyFill="1" applyBorder="1"/>
    <xf numFmtId="0" fontId="26" fillId="15" borderId="49" xfId="0" applyFont="1" applyFill="1" applyBorder="1"/>
    <xf numFmtId="0" fontId="26" fillId="4" borderId="48" xfId="0" applyFont="1" applyFill="1" applyBorder="1" applyAlignment="1">
      <alignment horizontal="left" wrapText="1"/>
    </xf>
    <xf numFmtId="0" fontId="27" fillId="4" borderId="1" xfId="0" applyFont="1" applyFill="1" applyBorder="1" applyAlignment="1">
      <alignment horizontal="center" vertical="center"/>
    </xf>
    <xf numFmtId="0" fontId="27" fillId="4" borderId="8" xfId="0" applyFont="1" applyFill="1" applyBorder="1" applyAlignment="1">
      <alignment horizontal="center" vertical="center"/>
    </xf>
    <xf numFmtId="0" fontId="28" fillId="4" borderId="47" xfId="0" applyFont="1" applyFill="1" applyBorder="1" applyAlignment="1">
      <alignment horizontal="center" vertical="center"/>
    </xf>
    <xf numFmtId="0" fontId="26" fillId="15" borderId="10" xfId="0" applyFont="1" applyFill="1" applyBorder="1"/>
    <xf numFmtId="0" fontId="28" fillId="15" borderId="10" xfId="0" applyFont="1" applyFill="1" applyBorder="1" applyAlignment="1">
      <alignment horizontal="center"/>
    </xf>
    <xf numFmtId="0" fontId="26" fillId="15" borderId="1" xfId="0" applyFont="1" applyFill="1" applyBorder="1"/>
    <xf numFmtId="0" fontId="28" fillId="15" borderId="1" xfId="0" applyFont="1" applyFill="1" applyBorder="1" applyAlignment="1">
      <alignment horizontal="center"/>
    </xf>
    <xf numFmtId="0" fontId="26" fillId="15" borderId="8" xfId="0" applyFont="1" applyFill="1" applyBorder="1"/>
    <xf numFmtId="0" fontId="74" fillId="0" borderId="1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0" fontId="51" fillId="0" borderId="33" xfId="0" applyFont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 wrapText="1"/>
    </xf>
    <xf numFmtId="0" fontId="74" fillId="0" borderId="36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76" fillId="0" borderId="0" xfId="0" applyFont="1" applyAlignment="1">
      <alignment horizontal="center" vertical="center" wrapText="1"/>
    </xf>
    <xf numFmtId="0" fontId="51" fillId="16" borderId="27" xfId="0" applyFont="1" applyFill="1" applyBorder="1" applyAlignment="1">
      <alignment horizontal="center" vertical="center" wrapText="1"/>
    </xf>
    <xf numFmtId="0" fontId="51" fillId="16" borderId="28" xfId="0" applyFont="1" applyFill="1" applyBorder="1" applyAlignment="1">
      <alignment horizontal="center" vertical="center" wrapText="1"/>
    </xf>
    <xf numFmtId="0" fontId="51" fillId="16" borderId="9" xfId="0" applyFont="1" applyFill="1" applyBorder="1" applyAlignment="1">
      <alignment horizontal="center" vertical="center" wrapText="1"/>
    </xf>
    <xf numFmtId="0" fontId="51" fillId="16" borderId="8" xfId="0" applyFont="1" applyFill="1" applyBorder="1" applyAlignment="1">
      <alignment horizontal="center" vertical="center" wrapText="1"/>
    </xf>
    <xf numFmtId="0" fontId="74" fillId="16" borderId="18" xfId="0" applyFont="1" applyFill="1" applyBorder="1" applyAlignment="1">
      <alignment horizontal="center" vertical="center" wrapText="1"/>
    </xf>
    <xf numFmtId="0" fontId="74" fillId="16" borderId="1" xfId="0" applyFont="1" applyFill="1" applyBorder="1" applyAlignment="1">
      <alignment horizontal="center" vertical="center" wrapText="1"/>
    </xf>
    <xf numFmtId="0" fontId="35" fillId="5" borderId="1" xfId="0" applyFont="1" applyFill="1" applyBorder="1" applyAlignment="1">
      <alignment horizontal="center" vertical="center" wrapText="1"/>
    </xf>
    <xf numFmtId="0" fontId="74" fillId="5" borderId="24" xfId="0" applyFont="1" applyFill="1" applyBorder="1" applyAlignment="1">
      <alignment horizontal="center" vertical="center" wrapText="1"/>
    </xf>
    <xf numFmtId="0" fontId="74" fillId="5" borderId="1" xfId="0" applyFont="1" applyFill="1" applyBorder="1" applyAlignment="1">
      <alignment horizontal="center" vertical="center" wrapText="1"/>
    </xf>
    <xf numFmtId="0" fontId="74" fillId="18" borderId="15" xfId="0" applyFont="1" applyFill="1" applyBorder="1" applyAlignment="1">
      <alignment horizontal="center" vertical="center" wrapText="1"/>
    </xf>
    <xf numFmtId="0" fontId="80" fillId="5" borderId="36" xfId="0" applyFont="1" applyFill="1" applyBorder="1" applyAlignment="1">
      <alignment horizontal="center" vertical="center" wrapText="1"/>
    </xf>
    <xf numFmtId="0" fontId="50" fillId="5" borderId="14" xfId="0" applyFont="1" applyFill="1" applyBorder="1" applyAlignment="1">
      <alignment horizontal="center" vertical="center" wrapText="1"/>
    </xf>
    <xf numFmtId="0" fontId="47" fillId="5" borderId="1" xfId="0" applyFont="1" applyFill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0" fontId="35" fillId="16" borderId="1" xfId="0" applyFont="1" applyFill="1" applyBorder="1" applyAlignment="1">
      <alignment horizontal="center" vertical="center" wrapText="1"/>
    </xf>
    <xf numFmtId="0" fontId="35" fillId="15" borderId="1" xfId="0" applyFont="1" applyFill="1" applyBorder="1" applyAlignment="1">
      <alignment horizontal="center" vertical="center" wrapText="1"/>
    </xf>
    <xf numFmtId="0" fontId="49" fillId="16" borderId="1" xfId="0" applyFont="1" applyFill="1" applyBorder="1" applyAlignment="1">
      <alignment horizontal="center" vertical="center" wrapText="1"/>
    </xf>
    <xf numFmtId="0" fontId="49" fillId="15" borderId="1" xfId="0" applyFont="1" applyFill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0" fontId="33" fillId="2" borderId="10" xfId="0" applyFont="1" applyFill="1" applyBorder="1" applyAlignment="1">
      <alignment horizontal="center" vertical="center"/>
    </xf>
    <xf numFmtId="0" fontId="40" fillId="2" borderId="3" xfId="0" applyFont="1" applyFill="1" applyBorder="1" applyAlignment="1">
      <alignment horizontal="center" vertical="center"/>
    </xf>
    <xf numFmtId="0" fontId="33" fillId="3" borderId="1" xfId="0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81" fillId="0" borderId="1" xfId="0" applyFont="1" applyBorder="1" applyAlignment="1">
      <alignment horizontal="center" vertical="center"/>
    </xf>
    <xf numFmtId="0" fontId="41" fillId="2" borderId="3" xfId="0" applyFont="1" applyFill="1" applyBorder="1" applyAlignment="1">
      <alignment horizontal="center" vertical="center" wrapText="1"/>
    </xf>
    <xf numFmtId="0" fontId="41" fillId="2" borderId="1" xfId="0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9" fillId="15" borderId="10" xfId="0" applyFont="1" applyFill="1" applyBorder="1" applyAlignment="1">
      <alignment horizontal="center" vertical="center"/>
    </xf>
    <xf numFmtId="0" fontId="40" fillId="15" borderId="10" xfId="0" applyFont="1" applyFill="1" applyBorder="1" applyAlignment="1">
      <alignment horizontal="center" vertical="center"/>
    </xf>
    <xf numFmtId="0" fontId="33" fillId="15" borderId="10" xfId="0" applyFont="1" applyFill="1" applyBorder="1" applyAlignment="1">
      <alignment horizontal="center" vertical="center"/>
    </xf>
    <xf numFmtId="0" fontId="39" fillId="15" borderId="1" xfId="0" applyFont="1" applyFill="1" applyBorder="1" applyAlignment="1">
      <alignment horizontal="center" vertical="center"/>
    </xf>
    <xf numFmtId="0" fontId="40" fillId="15" borderId="1" xfId="0" applyFont="1" applyFill="1" applyBorder="1" applyAlignment="1">
      <alignment horizontal="center" vertical="center"/>
    </xf>
    <xf numFmtId="0" fontId="49" fillId="16" borderId="1" xfId="0" applyFont="1" applyFill="1" applyBorder="1" applyAlignment="1">
      <alignment horizontal="center" vertical="center"/>
    </xf>
    <xf numFmtId="0" fontId="49" fillId="15" borderId="1" xfId="0" applyFont="1" applyFill="1" applyBorder="1" applyAlignment="1">
      <alignment horizontal="center" vertical="center"/>
    </xf>
    <xf numFmtId="0" fontId="53" fillId="16" borderId="1" xfId="0" applyFont="1" applyFill="1" applyBorder="1" applyAlignment="1">
      <alignment horizontal="center" vertical="center"/>
    </xf>
    <xf numFmtId="0" fontId="55" fillId="15" borderId="1" xfId="0" applyFont="1" applyFill="1" applyBorder="1" applyAlignment="1">
      <alignment horizontal="center" vertical="center" wrapText="1"/>
    </xf>
    <xf numFmtId="0" fontId="54" fillId="16" borderId="1" xfId="0" applyFont="1" applyFill="1" applyBorder="1" applyAlignment="1">
      <alignment horizontal="center" vertical="center"/>
    </xf>
    <xf numFmtId="0" fontId="50" fillId="16" borderId="1" xfId="0" applyFont="1" applyFill="1" applyBorder="1" applyAlignment="1">
      <alignment horizontal="center" vertical="center"/>
    </xf>
    <xf numFmtId="0" fontId="53" fillId="15" borderId="1" xfId="0" applyFont="1" applyFill="1" applyBorder="1" applyAlignment="1">
      <alignment horizontal="center" vertical="center"/>
    </xf>
    <xf numFmtId="0" fontId="54" fillId="15" borderId="1" xfId="0" applyFont="1" applyFill="1" applyBorder="1" applyAlignment="1">
      <alignment horizontal="center" vertical="center"/>
    </xf>
    <xf numFmtId="0" fontId="50" fillId="15" borderId="1" xfId="0" applyFont="1" applyFill="1" applyBorder="1" applyAlignment="1">
      <alignment horizontal="center" vertical="center"/>
    </xf>
    <xf numFmtId="0" fontId="75" fillId="19" borderId="3" xfId="0" applyFont="1" applyFill="1" applyBorder="1" applyAlignment="1">
      <alignment horizontal="center" vertical="center" wrapText="1"/>
    </xf>
    <xf numFmtId="0" fontId="75" fillId="19" borderId="10" xfId="0" applyFont="1" applyFill="1" applyBorder="1" applyAlignment="1">
      <alignment horizontal="center" vertical="center" wrapText="1"/>
    </xf>
    <xf numFmtId="0" fontId="75" fillId="19" borderId="8" xfId="0" applyFont="1" applyFill="1" applyBorder="1" applyAlignment="1">
      <alignment horizontal="center" vertical="center" wrapText="1"/>
    </xf>
    <xf numFmtId="0" fontId="75" fillId="19" borderId="9" xfId="0" applyFont="1" applyFill="1" applyBorder="1" applyAlignment="1">
      <alignment horizontal="center" vertical="center" wrapText="1"/>
    </xf>
    <xf numFmtId="0" fontId="75" fillId="19" borderId="11" xfId="0" applyFont="1" applyFill="1" applyBorder="1" applyAlignment="1">
      <alignment horizontal="center" vertical="center" wrapText="1"/>
    </xf>
    <xf numFmtId="0" fontId="75" fillId="19" borderId="63" xfId="0" applyFont="1" applyFill="1" applyBorder="1" applyAlignment="1">
      <alignment horizontal="center" vertical="center" wrapText="1"/>
    </xf>
    <xf numFmtId="0" fontId="75" fillId="20" borderId="10" xfId="0" applyFont="1" applyFill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0" fontId="75" fillId="0" borderId="1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83" fillId="0" borderId="1" xfId="0" applyFont="1" applyBorder="1" applyAlignment="1">
      <alignment horizontal="center" vertical="center" wrapText="1"/>
    </xf>
    <xf numFmtId="0" fontId="83" fillId="19" borderId="1" xfId="0" applyFont="1" applyFill="1" applyBorder="1" applyAlignment="1">
      <alignment horizontal="center" vertical="center" wrapText="1"/>
    </xf>
    <xf numFmtId="0" fontId="75" fillId="19" borderId="1" xfId="0" applyFont="1" applyFill="1" applyBorder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84" fillId="0" borderId="1" xfId="0" applyFont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 wrapText="1"/>
    </xf>
    <xf numFmtId="0" fontId="67" fillId="17" borderId="38" xfId="0" applyFont="1" applyFill="1" applyBorder="1" applyAlignment="1">
      <alignment horizontal="center" vertical="center" wrapText="1"/>
    </xf>
    <xf numFmtId="0" fontId="70" fillId="17" borderId="17" xfId="0" applyFont="1" applyFill="1" applyBorder="1" applyAlignment="1">
      <alignment horizontal="center" vertical="center" wrapText="1"/>
    </xf>
    <xf numFmtId="0" fontId="70" fillId="17" borderId="16" xfId="0" applyFont="1" applyFill="1" applyBorder="1" applyAlignment="1">
      <alignment horizontal="center" vertical="center" wrapText="1"/>
    </xf>
    <xf numFmtId="0" fontId="69" fillId="17" borderId="38" xfId="0" applyFont="1" applyFill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15" fillId="5" borderId="20" xfId="0" applyFont="1" applyFill="1" applyBorder="1" applyAlignment="1">
      <alignment horizontal="center" vertical="center"/>
    </xf>
    <xf numFmtId="0" fontId="15" fillId="5" borderId="21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64" fillId="0" borderId="19" xfId="0" applyFont="1" applyBorder="1" applyAlignment="1">
      <alignment horizontal="center" vertical="center"/>
    </xf>
    <xf numFmtId="0" fontId="64" fillId="0" borderId="14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24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2" fillId="0" borderId="12" xfId="0" applyFont="1" applyBorder="1" applyAlignment="1">
      <alignment horizontal="center"/>
    </xf>
    <xf numFmtId="0" fontId="7" fillId="0" borderId="3" xfId="1" applyFont="1" applyBorder="1" applyAlignment="1">
      <alignment horizontal="left" vertical="center" indent="1"/>
    </xf>
    <xf numFmtId="0" fontId="7" fillId="0" borderId="10" xfId="1" applyFont="1" applyBorder="1" applyAlignment="1">
      <alignment horizontal="left" vertical="center" indent="1"/>
    </xf>
    <xf numFmtId="0" fontId="7" fillId="0" borderId="1" xfId="1" applyFont="1" applyBorder="1" applyAlignment="1">
      <alignment horizontal="left" vertical="center" indent="1"/>
    </xf>
    <xf numFmtId="0" fontId="6" fillId="0" borderId="1" xfId="1" applyFont="1" applyBorder="1" applyAlignment="1">
      <alignment horizontal="left" vertical="center" wrapText="1" indent="1"/>
    </xf>
    <xf numFmtId="0" fontId="7" fillId="0" borderId="2" xfId="1" applyFont="1" applyBorder="1" applyAlignment="1">
      <alignment horizontal="left" vertical="center" indent="1"/>
    </xf>
    <xf numFmtId="0" fontId="7" fillId="0" borderId="7" xfId="1" applyFont="1" applyBorder="1" applyAlignment="1">
      <alignment horizontal="left" vertical="center" indent="1"/>
    </xf>
    <xf numFmtId="0" fontId="7" fillId="0" borderId="8" xfId="1" applyFont="1" applyBorder="1" applyAlignment="1">
      <alignment horizontal="left" vertical="center" indent="1"/>
    </xf>
    <xf numFmtId="0" fontId="7" fillId="0" borderId="9" xfId="1" applyFont="1" applyBorder="1" applyAlignment="1">
      <alignment horizontal="left" vertical="center" indent="1"/>
    </xf>
    <xf numFmtId="0" fontId="7" fillId="0" borderId="1" xfId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7" fillId="0" borderId="1" xfId="1" applyFont="1" applyBorder="1" applyAlignment="1">
      <alignment horizontal="center" vertical="center"/>
    </xf>
    <xf numFmtId="0" fontId="51" fillId="18" borderId="38" xfId="0" applyFont="1" applyFill="1" applyBorder="1" applyAlignment="1">
      <alignment horizontal="center" vertical="center"/>
    </xf>
    <xf numFmtId="0" fontId="46" fillId="18" borderId="17" xfId="0" applyFont="1" applyFill="1" applyBorder="1" applyAlignment="1">
      <alignment horizontal="center" vertical="center"/>
    </xf>
    <xf numFmtId="0" fontId="46" fillId="18" borderId="16" xfId="0" applyFont="1" applyFill="1" applyBorder="1" applyAlignment="1">
      <alignment horizontal="center" vertical="center"/>
    </xf>
    <xf numFmtId="0" fontId="35" fillId="18" borderId="38" xfId="0" applyFont="1" applyFill="1" applyBorder="1" applyAlignment="1">
      <alignment horizontal="center" vertical="center"/>
    </xf>
    <xf numFmtId="0" fontId="74" fillId="0" borderId="18" xfId="0" applyFont="1" applyBorder="1" applyAlignment="1">
      <alignment horizontal="center" vertical="center" wrapText="1"/>
    </xf>
    <xf numFmtId="0" fontId="74" fillId="0" borderId="25" xfId="0" applyFont="1" applyBorder="1" applyAlignment="1">
      <alignment horizontal="center" vertical="center" wrapText="1"/>
    </xf>
    <xf numFmtId="0" fontId="51" fillId="5" borderId="20" xfId="0" applyFont="1" applyFill="1" applyBorder="1" applyAlignment="1">
      <alignment horizontal="center" vertical="center"/>
    </xf>
    <xf numFmtId="0" fontId="51" fillId="5" borderId="21" xfId="0" applyFont="1" applyFill="1" applyBorder="1" applyAlignment="1">
      <alignment horizontal="center" vertical="center"/>
    </xf>
    <xf numFmtId="0" fontId="74" fillId="0" borderId="12" xfId="0" applyFont="1" applyBorder="1" applyAlignment="1">
      <alignment horizontal="center" vertical="center"/>
    </xf>
    <xf numFmtId="0" fontId="74" fillId="0" borderId="13" xfId="0" applyFont="1" applyBorder="1" applyAlignment="1">
      <alignment horizontal="center" vertical="center"/>
    </xf>
    <xf numFmtId="0" fontId="74" fillId="0" borderId="19" xfId="0" applyFont="1" applyBorder="1" applyAlignment="1">
      <alignment horizontal="center" vertical="center"/>
    </xf>
    <xf numFmtId="0" fontId="74" fillId="0" borderId="14" xfId="0" applyFont="1" applyBorder="1" applyAlignment="1">
      <alignment horizontal="center" vertical="center" wrapText="1"/>
    </xf>
    <xf numFmtId="0" fontId="74" fillId="0" borderId="15" xfId="0" applyFont="1" applyBorder="1" applyAlignment="1">
      <alignment horizontal="center" vertical="center" wrapText="1"/>
    </xf>
    <xf numFmtId="0" fontId="74" fillId="0" borderId="16" xfId="0" applyFont="1" applyBorder="1" applyAlignment="1">
      <alignment horizontal="center" vertical="center" wrapText="1"/>
    </xf>
    <xf numFmtId="0" fontId="74" fillId="0" borderId="17" xfId="0" applyFont="1" applyBorder="1" applyAlignment="1">
      <alignment horizontal="center" vertical="center" wrapText="1"/>
    </xf>
    <xf numFmtId="0" fontId="74" fillId="0" borderId="24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0" fontId="73" fillId="0" borderId="0" xfId="0" applyFont="1" applyAlignment="1">
      <alignment horizontal="center" vertical="center"/>
    </xf>
    <xf numFmtId="0" fontId="78" fillId="0" borderId="13" xfId="0" applyFont="1" applyBorder="1" applyAlignment="1">
      <alignment horizontal="center" vertical="center"/>
    </xf>
    <xf numFmtId="0" fontId="78" fillId="0" borderId="19" xfId="0" applyFont="1" applyBorder="1" applyAlignment="1">
      <alignment horizontal="center" vertical="center"/>
    </xf>
    <xf numFmtId="0" fontId="78" fillId="0" borderId="14" xfId="0" applyFont="1" applyBorder="1" applyAlignment="1">
      <alignment horizontal="center" vertical="center" wrapText="1"/>
    </xf>
    <xf numFmtId="0" fontId="78" fillId="0" borderId="15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0" fontId="7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6" fillId="0" borderId="0" xfId="1" applyFont="1" applyAlignment="1">
      <alignment horizontal="center"/>
    </xf>
    <xf numFmtId="0" fontId="17" fillId="0" borderId="0" xfId="1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39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wrapText="1"/>
    </xf>
    <xf numFmtId="0" fontId="24" fillId="0" borderId="45" xfId="0" applyFont="1" applyBorder="1" applyAlignment="1">
      <alignment horizontal="center" wrapText="1"/>
    </xf>
    <xf numFmtId="0" fontId="23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wrapText="1"/>
    </xf>
    <xf numFmtId="0" fontId="24" fillId="0" borderId="37" xfId="0" applyFont="1" applyBorder="1" applyAlignment="1">
      <alignment horizontal="center" wrapText="1"/>
    </xf>
    <xf numFmtId="0" fontId="78" fillId="0" borderId="13" xfId="0" applyFont="1" applyBorder="1" applyAlignment="1">
      <alignment horizontal="center" vertical="center" wrapText="1"/>
    </xf>
    <xf numFmtId="0" fontId="78" fillId="0" borderId="19" xfId="0" applyFont="1" applyBorder="1" applyAlignment="1">
      <alignment horizontal="center" vertical="center" wrapText="1"/>
    </xf>
    <xf numFmtId="0" fontId="78" fillId="0" borderId="18" xfId="0" applyFont="1" applyBorder="1" applyAlignment="1">
      <alignment horizontal="center" vertical="center" wrapText="1"/>
    </xf>
    <xf numFmtId="0" fontId="78" fillId="0" borderId="24" xfId="0" applyFont="1" applyBorder="1" applyAlignment="1">
      <alignment horizontal="center" vertical="center" wrapText="1"/>
    </xf>
    <xf numFmtId="0" fontId="78" fillId="0" borderId="25" xfId="0" applyFont="1" applyBorder="1" applyAlignment="1">
      <alignment horizontal="center" vertical="center" wrapText="1"/>
    </xf>
    <xf numFmtId="0" fontId="51" fillId="5" borderId="20" xfId="0" applyFont="1" applyFill="1" applyBorder="1" applyAlignment="1">
      <alignment horizontal="center" vertical="center" wrapText="1"/>
    </xf>
    <xf numFmtId="0" fontId="51" fillId="5" borderId="21" xfId="0" applyFont="1" applyFill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 wrapText="1"/>
    </xf>
    <xf numFmtId="0" fontId="74" fillId="0" borderId="19" xfId="0" applyFont="1" applyBorder="1" applyAlignment="1">
      <alignment horizontal="center" vertical="center" wrapText="1"/>
    </xf>
    <xf numFmtId="0" fontId="51" fillId="18" borderId="38" xfId="0" applyFont="1" applyFill="1" applyBorder="1" applyAlignment="1">
      <alignment horizontal="center" vertical="center" wrapText="1"/>
    </xf>
    <xf numFmtId="0" fontId="35" fillId="18" borderId="38" xfId="0" applyFont="1" applyFill="1" applyBorder="1" applyAlignment="1">
      <alignment horizontal="center" vertical="center" wrapText="1"/>
    </xf>
    <xf numFmtId="0" fontId="46" fillId="18" borderId="17" xfId="0" applyFont="1" applyFill="1" applyBorder="1" applyAlignment="1">
      <alignment horizontal="center" vertical="center" wrapText="1"/>
    </xf>
    <xf numFmtId="0" fontId="46" fillId="18" borderId="16" xfId="0" applyFont="1" applyFill="1" applyBorder="1" applyAlignment="1">
      <alignment horizontal="center" vertical="center" wrapText="1"/>
    </xf>
    <xf numFmtId="0" fontId="78" fillId="0" borderId="35" xfId="0" applyFont="1" applyBorder="1" applyAlignment="1">
      <alignment horizontal="center" vertical="center" wrapText="1"/>
    </xf>
    <xf numFmtId="0" fontId="78" fillId="0" borderId="41" xfId="0" applyFont="1" applyBorder="1" applyAlignment="1">
      <alignment horizontal="center" vertical="center" wrapText="1"/>
    </xf>
    <xf numFmtId="0" fontId="78" fillId="0" borderId="50" xfId="0" applyFont="1" applyBorder="1" applyAlignment="1">
      <alignment horizontal="center" vertical="center" wrapText="1"/>
    </xf>
    <xf numFmtId="0" fontId="78" fillId="0" borderId="37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50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54" fillId="0" borderId="4" xfId="0" applyFont="1" applyBorder="1" applyAlignment="1">
      <alignment horizontal="center" vertical="center"/>
    </xf>
    <xf numFmtId="0" fontId="54" fillId="0" borderId="5" xfId="0" applyFont="1" applyBorder="1" applyAlignment="1">
      <alignment horizontal="center" vertical="center"/>
    </xf>
    <xf numFmtId="0" fontId="52" fillId="0" borderId="4" xfId="0" applyFont="1" applyBorder="1" applyAlignment="1">
      <alignment horizontal="center" vertical="center"/>
    </xf>
    <xf numFmtId="0" fontId="52" fillId="0" borderId="5" xfId="0" applyFont="1" applyBorder="1" applyAlignment="1">
      <alignment horizontal="center" vertical="center"/>
    </xf>
    <xf numFmtId="0" fontId="52" fillId="0" borderId="3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4" fillId="0" borderId="3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33" fillId="0" borderId="35" xfId="0" applyFont="1" applyBorder="1" applyAlignment="1">
      <alignment horizontal="center" vertical="center" wrapText="1"/>
    </xf>
    <xf numFmtId="0" fontId="33" fillId="0" borderId="41" xfId="0" applyFont="1" applyBorder="1" applyAlignment="1">
      <alignment horizontal="center" vertical="center" wrapText="1"/>
    </xf>
    <xf numFmtId="0" fontId="33" fillId="9" borderId="29" xfId="0" applyFont="1" applyFill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50" fillId="0" borderId="6" xfId="0" applyFont="1" applyBorder="1" applyAlignment="1">
      <alignment horizontal="center" vertical="center"/>
    </xf>
    <xf numFmtId="0" fontId="37" fillId="0" borderId="50" xfId="0" applyFont="1" applyBorder="1" applyAlignment="1">
      <alignment horizontal="center" vertical="center" wrapText="1"/>
    </xf>
    <xf numFmtId="0" fontId="37" fillId="0" borderId="37" xfId="0" applyFont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 wrapText="1"/>
    </xf>
    <xf numFmtId="0" fontId="45" fillId="8" borderId="12" xfId="0" applyFont="1" applyFill="1" applyBorder="1" applyAlignment="1">
      <alignment horizontal="center" vertical="center"/>
    </xf>
    <xf numFmtId="0" fontId="33" fillId="9" borderId="53" xfId="0" applyFont="1" applyFill="1" applyBorder="1" applyAlignment="1">
      <alignment horizontal="center" vertical="center"/>
    </xf>
    <xf numFmtId="0" fontId="32" fillId="0" borderId="54" xfId="0" applyFont="1" applyBorder="1" applyAlignment="1">
      <alignment horizontal="center" vertical="center"/>
    </xf>
    <xf numFmtId="0" fontId="43" fillId="7" borderId="10" xfId="0" applyFont="1" applyFill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75" fillId="19" borderId="2" xfId="0" applyFont="1" applyFill="1" applyBorder="1" applyAlignment="1">
      <alignment horizontal="center" vertical="center" wrapText="1"/>
    </xf>
    <xf numFmtId="0" fontId="75" fillId="19" borderId="7" xfId="0" applyFont="1" applyFill="1" applyBorder="1" applyAlignment="1">
      <alignment horizontal="center" vertical="center" wrapText="1"/>
    </xf>
    <xf numFmtId="0" fontId="75" fillId="19" borderId="62" xfId="0" applyFont="1" applyFill="1" applyBorder="1" applyAlignment="1">
      <alignment horizontal="center" vertical="center" wrapText="1"/>
    </xf>
    <xf numFmtId="18" fontId="75" fillId="19" borderId="2" xfId="0" applyNumberFormat="1" applyFont="1" applyFill="1" applyBorder="1" applyAlignment="1">
      <alignment horizontal="center" vertical="center" wrapText="1"/>
    </xf>
    <xf numFmtId="18" fontId="75" fillId="19" borderId="7" xfId="0" applyNumberFormat="1" applyFont="1" applyFill="1" applyBorder="1" applyAlignment="1">
      <alignment horizontal="center" vertical="center" wrapText="1"/>
    </xf>
    <xf numFmtId="0" fontId="75" fillId="19" borderId="8" xfId="0" applyFont="1" applyFill="1" applyBorder="1" applyAlignment="1">
      <alignment horizontal="center" vertical="center" wrapText="1"/>
    </xf>
    <xf numFmtId="0" fontId="75" fillId="19" borderId="9" xfId="0" applyFont="1" applyFill="1" applyBorder="1" applyAlignment="1">
      <alignment horizontal="center" vertical="center" wrapText="1"/>
    </xf>
    <xf numFmtId="0" fontId="75" fillId="0" borderId="3" xfId="0" applyFont="1" applyBorder="1" applyAlignment="1">
      <alignment horizontal="center" vertical="center" wrapText="1"/>
    </xf>
    <xf numFmtId="0" fontId="75" fillId="0" borderId="63" xfId="0" applyFont="1" applyBorder="1" applyAlignment="1">
      <alignment horizontal="center" vertical="center" wrapText="1"/>
    </xf>
    <xf numFmtId="0" fontId="75" fillId="19" borderId="3" xfId="0" applyFont="1" applyFill="1" applyBorder="1" applyAlignment="1">
      <alignment horizontal="center" vertical="center" wrapText="1"/>
    </xf>
    <xf numFmtId="0" fontId="75" fillId="19" borderId="10" xfId="0" applyFont="1" applyFill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18" fontId="75" fillId="19" borderId="8" xfId="0" applyNumberFormat="1" applyFont="1" applyFill="1" applyBorder="1" applyAlignment="1">
      <alignment horizontal="center" vertical="center" wrapText="1"/>
    </xf>
    <xf numFmtId="18" fontId="75" fillId="19" borderId="9" xfId="0" applyNumberFormat="1" applyFont="1" applyFill="1" applyBorder="1" applyAlignment="1">
      <alignment horizontal="center" vertical="center" wrapText="1"/>
    </xf>
    <xf numFmtId="0" fontId="86" fillId="0" borderId="24" xfId="0" applyFont="1" applyBorder="1" applyAlignment="1">
      <alignment horizontal="center" vertical="center" wrapText="1"/>
    </xf>
    <xf numFmtId="0" fontId="86" fillId="0" borderId="37" xfId="0" applyFont="1" applyBorder="1" applyAlignment="1">
      <alignment horizontal="center" vertical="center" wrapText="1"/>
    </xf>
    <xf numFmtId="0" fontId="87" fillId="0" borderId="24" xfId="0" applyFont="1" applyBorder="1" applyAlignment="1">
      <alignment horizontal="center" vertical="center" wrapText="1"/>
    </xf>
    <xf numFmtId="0" fontId="88" fillId="0" borderId="24" xfId="0" applyFont="1" applyBorder="1" applyAlignment="1">
      <alignment horizontal="center" vertical="center" wrapText="1"/>
    </xf>
    <xf numFmtId="0" fontId="89" fillId="0" borderId="24" xfId="0" applyFont="1" applyBorder="1" applyAlignment="1">
      <alignment horizontal="center" vertical="center" wrapText="1"/>
    </xf>
    <xf numFmtId="0" fontId="90" fillId="0" borderId="24" xfId="0" applyFont="1" applyBorder="1" applyAlignment="1">
      <alignment horizontal="center" vertical="center" wrapText="1"/>
    </xf>
    <xf numFmtId="0" fontId="91" fillId="0" borderId="24" xfId="0" applyFont="1" applyBorder="1" applyAlignment="1">
      <alignment horizontal="center" vertical="center" wrapText="1"/>
    </xf>
    <xf numFmtId="0" fontId="92" fillId="0" borderId="24" xfId="0" applyFont="1" applyBorder="1" applyAlignment="1">
      <alignment horizontal="center" vertical="center" wrapText="1"/>
    </xf>
    <xf numFmtId="0" fontId="93" fillId="0" borderId="24" xfId="0" applyFont="1" applyBorder="1" applyAlignment="1">
      <alignment horizontal="center" vertical="center" wrapText="1"/>
    </xf>
    <xf numFmtId="0" fontId="86" fillId="0" borderId="50" xfId="0" applyFont="1" applyBorder="1" applyAlignment="1">
      <alignment horizontal="center" vertical="center" wrapText="1"/>
    </xf>
    <xf numFmtId="0" fontId="86" fillId="0" borderId="37" xfId="0" applyFont="1" applyBorder="1" applyAlignment="1">
      <alignment horizontal="center" vertical="center" wrapText="1"/>
    </xf>
    <xf numFmtId="0" fontId="86" fillId="0" borderId="35" xfId="0" applyFont="1" applyBorder="1" applyAlignment="1">
      <alignment horizontal="center" vertical="center" wrapText="1"/>
    </xf>
    <xf numFmtId="0" fontId="86" fillId="0" borderId="41" xfId="0" applyFont="1" applyBorder="1" applyAlignment="1">
      <alignment horizontal="center" vertical="center" wrapText="1"/>
    </xf>
    <xf numFmtId="0" fontId="94" fillId="0" borderId="35" xfId="0" applyFont="1" applyBorder="1" applyAlignment="1">
      <alignment horizontal="center" vertical="center"/>
    </xf>
    <xf numFmtId="0" fontId="94" fillId="0" borderId="41" xfId="0" applyFont="1" applyBorder="1" applyAlignment="1">
      <alignment horizontal="center" vertical="center"/>
    </xf>
    <xf numFmtId="0" fontId="94" fillId="0" borderId="37" xfId="0" applyFont="1" applyBorder="1" applyAlignment="1">
      <alignment horizontal="center" vertical="center" wrapText="1"/>
    </xf>
  </cellXfs>
  <cellStyles count="2">
    <cellStyle name="Normal" xfId="0" builtinId="0"/>
    <cellStyle name="Normal 5" xfId="1" xr:uid="{4BC174D7-F289-46AA-B224-C1600DD8CE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FA25F-BAB8-433D-995C-EEBA78688C6A}">
  <dimension ref="A1:T107"/>
  <sheetViews>
    <sheetView topLeftCell="A94" workbookViewId="0">
      <selection activeCell="H97" sqref="H97"/>
    </sheetView>
  </sheetViews>
  <sheetFormatPr defaultRowHeight="14.4" x14ac:dyDescent="0.3"/>
  <cols>
    <col min="1" max="1" width="14.6640625" customWidth="1"/>
    <col min="6" max="6" width="9.44140625" customWidth="1"/>
  </cols>
  <sheetData>
    <row r="1" spans="1:20" ht="15.6" x14ac:dyDescent="0.3">
      <c r="A1" s="1" t="s">
        <v>0</v>
      </c>
    </row>
    <row r="2" spans="1:20" ht="21" x14ac:dyDescent="0.4">
      <c r="A2" s="2" t="s">
        <v>1</v>
      </c>
    </row>
    <row r="3" spans="1:20" ht="21" x14ac:dyDescent="0.4">
      <c r="A3" s="354" t="s">
        <v>2</v>
      </c>
      <c r="B3" s="355"/>
      <c r="C3" s="3"/>
      <c r="D3" s="3"/>
      <c r="E3" s="3"/>
    </row>
    <row r="4" spans="1:20" ht="24" x14ac:dyDescent="0.3">
      <c r="A4" s="4" t="s">
        <v>3</v>
      </c>
      <c r="B4" s="356" t="s">
        <v>4</v>
      </c>
      <c r="C4" s="356"/>
      <c r="D4" s="356" t="s">
        <v>5</v>
      </c>
      <c r="E4" s="356"/>
      <c r="F4" s="356" t="s">
        <v>6</v>
      </c>
      <c r="G4" s="356"/>
      <c r="H4" s="352" t="s">
        <v>7</v>
      </c>
      <c r="I4" s="353"/>
      <c r="J4" s="352" t="s">
        <v>8</v>
      </c>
      <c r="K4" s="353"/>
      <c r="L4" s="352" t="s">
        <v>9</v>
      </c>
      <c r="M4" s="353"/>
      <c r="N4" s="352" t="s">
        <v>10</v>
      </c>
      <c r="O4" s="353"/>
      <c r="P4" s="352" t="s">
        <v>11</v>
      </c>
      <c r="Q4" s="353"/>
      <c r="R4" s="352" t="s">
        <v>12</v>
      </c>
      <c r="S4" s="353"/>
      <c r="T4" s="5" t="s">
        <v>13</v>
      </c>
    </row>
    <row r="5" spans="1:20" ht="15.6" x14ac:dyDescent="0.3">
      <c r="A5" s="6" t="s">
        <v>14</v>
      </c>
      <c r="B5" s="7" t="s">
        <v>15</v>
      </c>
      <c r="C5" s="7" t="s">
        <v>16</v>
      </c>
      <c r="D5" s="7" t="s">
        <v>15</v>
      </c>
      <c r="E5" s="7" t="s">
        <v>16</v>
      </c>
      <c r="F5" s="7" t="s">
        <v>15</v>
      </c>
      <c r="G5" s="7" t="s">
        <v>16</v>
      </c>
      <c r="H5" s="7" t="s">
        <v>15</v>
      </c>
      <c r="I5" s="7" t="s">
        <v>16</v>
      </c>
      <c r="J5" s="7" t="s">
        <v>15</v>
      </c>
      <c r="K5" s="7" t="s">
        <v>16</v>
      </c>
      <c r="L5" s="7" t="s">
        <v>15</v>
      </c>
      <c r="M5" s="7" t="s">
        <v>16</v>
      </c>
      <c r="N5" s="7" t="s">
        <v>15</v>
      </c>
      <c r="O5" s="7" t="s">
        <v>16</v>
      </c>
      <c r="P5" s="7" t="s">
        <v>15</v>
      </c>
      <c r="Q5" s="7" t="s">
        <v>16</v>
      </c>
      <c r="R5" s="7" t="s">
        <v>15</v>
      </c>
      <c r="S5" s="7" t="s">
        <v>16</v>
      </c>
      <c r="T5" s="8"/>
    </row>
    <row r="6" spans="1:20" ht="15.6" x14ac:dyDescent="0.3">
      <c r="A6" s="118" t="s">
        <v>17</v>
      </c>
      <c r="B6" s="118">
        <v>3</v>
      </c>
      <c r="C6" s="118">
        <v>2</v>
      </c>
      <c r="D6" s="118">
        <v>0</v>
      </c>
      <c r="E6" s="118">
        <v>0</v>
      </c>
      <c r="F6" s="118">
        <v>3</v>
      </c>
      <c r="G6" s="118">
        <v>0</v>
      </c>
      <c r="H6" s="118">
        <v>3</v>
      </c>
      <c r="I6" s="118">
        <v>4</v>
      </c>
      <c r="J6" s="118">
        <v>0</v>
      </c>
      <c r="K6" s="118">
        <v>2</v>
      </c>
      <c r="L6" s="118">
        <v>12</v>
      </c>
      <c r="M6" s="118">
        <v>13</v>
      </c>
      <c r="N6" s="118">
        <v>1</v>
      </c>
      <c r="O6" s="118">
        <v>1</v>
      </c>
      <c r="P6" s="118">
        <v>8</v>
      </c>
      <c r="Q6" s="118">
        <v>6</v>
      </c>
      <c r="R6" s="118">
        <f>SUM(P6+N6+L6+J6+H6+F6+D6+B6)</f>
        <v>30</v>
      </c>
      <c r="S6" s="118">
        <f>SUM(Q6+O6+M6+K6+I6+G6+E6+C6)</f>
        <v>28</v>
      </c>
      <c r="T6" s="118">
        <f t="shared" ref="T6:T10" si="0">SUM(R6:S6)</f>
        <v>58</v>
      </c>
    </row>
    <row r="7" spans="1:20" ht="15.6" x14ac:dyDescent="0.3">
      <c r="A7" s="118" t="s">
        <v>18</v>
      </c>
      <c r="B7" s="118">
        <v>3</v>
      </c>
      <c r="C7" s="118">
        <v>6</v>
      </c>
      <c r="D7" s="118">
        <v>1</v>
      </c>
      <c r="E7" s="118">
        <v>1</v>
      </c>
      <c r="F7" s="118">
        <v>1</v>
      </c>
      <c r="G7" s="118">
        <v>2</v>
      </c>
      <c r="H7" s="118">
        <v>1</v>
      </c>
      <c r="I7" s="118">
        <v>4</v>
      </c>
      <c r="J7" s="118">
        <v>0</v>
      </c>
      <c r="K7" s="118">
        <v>4</v>
      </c>
      <c r="L7" s="118">
        <v>4</v>
      </c>
      <c r="M7" s="118">
        <v>7</v>
      </c>
      <c r="N7" s="118">
        <v>1</v>
      </c>
      <c r="O7" s="118">
        <v>4</v>
      </c>
      <c r="P7" s="118">
        <v>4</v>
      </c>
      <c r="Q7" s="118">
        <v>6</v>
      </c>
      <c r="R7" s="118">
        <f>SUM(P7+N7+L7+J7+H7+F7+D7+B7)</f>
        <v>15</v>
      </c>
      <c r="S7" s="118">
        <f>SUM(Q7+O7+M7+K7+I7+G7+E7+C7)</f>
        <v>34</v>
      </c>
      <c r="T7" s="118">
        <f t="shared" si="0"/>
        <v>49</v>
      </c>
    </row>
    <row r="8" spans="1:20" ht="15.6" x14ac:dyDescent="0.3">
      <c r="A8" s="118" t="s">
        <v>19</v>
      </c>
      <c r="B8" s="118">
        <v>4</v>
      </c>
      <c r="C8" s="118">
        <v>10</v>
      </c>
      <c r="D8" s="118">
        <v>0</v>
      </c>
      <c r="E8" s="118">
        <v>2</v>
      </c>
      <c r="F8" s="118">
        <v>0</v>
      </c>
      <c r="G8" s="118">
        <v>4</v>
      </c>
      <c r="H8" s="118">
        <v>6</v>
      </c>
      <c r="I8" s="118">
        <v>9</v>
      </c>
      <c r="J8" s="118">
        <v>0</v>
      </c>
      <c r="K8" s="118">
        <v>1</v>
      </c>
      <c r="L8" s="118">
        <v>2</v>
      </c>
      <c r="M8" s="118">
        <v>2</v>
      </c>
      <c r="N8" s="118">
        <v>1</v>
      </c>
      <c r="O8" s="118">
        <v>0</v>
      </c>
      <c r="P8" s="118">
        <v>3</v>
      </c>
      <c r="Q8" s="118">
        <v>0</v>
      </c>
      <c r="R8" s="118">
        <f>SUM(P8+N8+L8+J8+H8+F8+D8+B8)</f>
        <v>16</v>
      </c>
      <c r="S8" s="118">
        <v>28</v>
      </c>
      <c r="T8" s="118">
        <f t="shared" si="0"/>
        <v>44</v>
      </c>
    </row>
    <row r="9" spans="1:20" ht="15.6" x14ac:dyDescent="0.3">
      <c r="A9" s="118" t="s">
        <v>20</v>
      </c>
      <c r="B9" s="118">
        <v>1</v>
      </c>
      <c r="C9" s="118">
        <v>1</v>
      </c>
      <c r="D9" s="118">
        <v>0</v>
      </c>
      <c r="E9" s="118">
        <v>1</v>
      </c>
      <c r="F9" s="118">
        <v>0</v>
      </c>
      <c r="G9" s="118">
        <v>0</v>
      </c>
      <c r="H9" s="118">
        <v>1</v>
      </c>
      <c r="I9" s="118">
        <v>0</v>
      </c>
      <c r="J9" s="118">
        <v>0</v>
      </c>
      <c r="K9" s="118">
        <v>0</v>
      </c>
      <c r="L9" s="118">
        <v>1</v>
      </c>
      <c r="M9" s="118">
        <v>0</v>
      </c>
      <c r="N9" s="118">
        <v>1</v>
      </c>
      <c r="O9" s="118">
        <v>0</v>
      </c>
      <c r="P9" s="118">
        <v>2</v>
      </c>
      <c r="Q9" s="118">
        <v>3</v>
      </c>
      <c r="R9" s="118">
        <f>SUM(P9+N9+L9+J9+H9+F9+D9+B9)</f>
        <v>6</v>
      </c>
      <c r="S9" s="118">
        <f>SUM(Q9+O9+M9+K9+I9+G9+E9+C9)</f>
        <v>5</v>
      </c>
      <c r="T9" s="118">
        <f t="shared" si="0"/>
        <v>11</v>
      </c>
    </row>
    <row r="10" spans="1:20" ht="15.6" x14ac:dyDescent="0.3">
      <c r="A10" s="118" t="s">
        <v>21</v>
      </c>
      <c r="B10" s="118">
        <v>5</v>
      </c>
      <c r="C10" s="118">
        <v>5</v>
      </c>
      <c r="D10" s="118">
        <v>5</v>
      </c>
      <c r="E10" s="118">
        <v>0</v>
      </c>
      <c r="F10" s="118">
        <v>1</v>
      </c>
      <c r="G10" s="118">
        <v>4</v>
      </c>
      <c r="H10" s="118">
        <v>8</v>
      </c>
      <c r="I10" s="118">
        <v>1</v>
      </c>
      <c r="J10" s="118">
        <v>0</v>
      </c>
      <c r="K10" s="118">
        <v>0</v>
      </c>
      <c r="L10" s="118">
        <v>5</v>
      </c>
      <c r="M10" s="118">
        <v>3</v>
      </c>
      <c r="N10" s="118">
        <v>0</v>
      </c>
      <c r="O10" s="118">
        <v>0</v>
      </c>
      <c r="P10" s="118">
        <v>9</v>
      </c>
      <c r="Q10" s="118">
        <v>4</v>
      </c>
      <c r="R10" s="118">
        <f>SUM(P10+N10+L10+J10+H10+F10+D10+B10)</f>
        <v>33</v>
      </c>
      <c r="S10" s="118">
        <f>SUM(Q10+O10+M10+K10+I10+G10+E10+C10)</f>
        <v>17</v>
      </c>
      <c r="T10" s="118">
        <f t="shared" si="0"/>
        <v>50</v>
      </c>
    </row>
    <row r="11" spans="1:20" ht="15.6" x14ac:dyDescent="0.3">
      <c r="A11" s="117" t="s">
        <v>23</v>
      </c>
      <c r="B11" s="117">
        <v>23</v>
      </c>
      <c r="C11" s="117">
        <v>22</v>
      </c>
      <c r="D11" s="117">
        <v>3</v>
      </c>
      <c r="E11" s="117">
        <v>4</v>
      </c>
      <c r="F11" s="117">
        <v>7</v>
      </c>
      <c r="G11" s="117">
        <v>8</v>
      </c>
      <c r="H11" s="117">
        <v>16</v>
      </c>
      <c r="I11" s="117">
        <v>18</v>
      </c>
      <c r="J11" s="117">
        <v>1</v>
      </c>
      <c r="K11" s="117">
        <v>6</v>
      </c>
      <c r="L11" s="117">
        <v>9</v>
      </c>
      <c r="M11" s="117">
        <v>11</v>
      </c>
      <c r="N11" s="117">
        <v>3</v>
      </c>
      <c r="O11" s="117">
        <v>6</v>
      </c>
      <c r="P11" s="117">
        <v>34</v>
      </c>
      <c r="Q11" s="117">
        <v>29</v>
      </c>
      <c r="R11" s="117">
        <f>SUM(P11+N11+L11+J11+H11+F11+D11+B11)</f>
        <v>96</v>
      </c>
      <c r="S11" s="117">
        <f>SUM(Q11+O11+M11+K11+I11+G11+E11+C11)</f>
        <v>104</v>
      </c>
      <c r="T11" s="117">
        <f>SUM(R11:S11)</f>
        <v>200</v>
      </c>
    </row>
    <row r="12" spans="1:20" ht="15.6" x14ac:dyDescent="0.3">
      <c r="A12" s="9" t="s">
        <v>24</v>
      </c>
      <c r="B12" s="9"/>
      <c r="C12" s="9"/>
      <c r="D12" s="9"/>
      <c r="E12" s="9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ht="15.6" x14ac:dyDescent="0.3">
      <c r="A13" s="118" t="s">
        <v>26</v>
      </c>
      <c r="B13" s="118">
        <v>2</v>
      </c>
      <c r="C13" s="118">
        <v>1</v>
      </c>
      <c r="D13" s="118">
        <v>0</v>
      </c>
      <c r="E13" s="118">
        <v>0</v>
      </c>
      <c r="F13" s="118">
        <v>1</v>
      </c>
      <c r="G13" s="118">
        <v>1</v>
      </c>
      <c r="H13" s="118">
        <v>1</v>
      </c>
      <c r="I13" s="118">
        <v>2</v>
      </c>
      <c r="J13" s="118">
        <v>0</v>
      </c>
      <c r="K13" s="118">
        <v>0</v>
      </c>
      <c r="L13" s="118">
        <v>1</v>
      </c>
      <c r="M13" s="118">
        <v>3</v>
      </c>
      <c r="N13" s="118">
        <v>1</v>
      </c>
      <c r="O13" s="118">
        <v>1</v>
      </c>
      <c r="P13" s="118">
        <v>0</v>
      </c>
      <c r="Q13" s="118">
        <v>10</v>
      </c>
      <c r="R13" s="118">
        <f>SUM(P13+N13+L13+J13+H13+F13+D13+B13)</f>
        <v>6</v>
      </c>
      <c r="S13" s="118">
        <f>Q13+O13+M13+K13+I13+G13+E13+C13</f>
        <v>18</v>
      </c>
      <c r="T13" s="118">
        <f t="shared" ref="T13:T16" si="1">SUM(R13:S13)</f>
        <v>24</v>
      </c>
    </row>
    <row r="14" spans="1:20" ht="15.6" x14ac:dyDescent="0.3">
      <c r="A14" s="118" t="s">
        <v>27</v>
      </c>
      <c r="B14" s="118">
        <v>1</v>
      </c>
      <c r="C14" s="118">
        <v>1</v>
      </c>
      <c r="D14" s="118">
        <v>1</v>
      </c>
      <c r="E14" s="118">
        <v>0</v>
      </c>
      <c r="F14" s="118">
        <v>0</v>
      </c>
      <c r="G14" s="118">
        <v>1</v>
      </c>
      <c r="H14" s="118">
        <v>2</v>
      </c>
      <c r="I14" s="118">
        <v>4</v>
      </c>
      <c r="J14" s="118">
        <v>1</v>
      </c>
      <c r="K14" s="118">
        <v>3</v>
      </c>
      <c r="L14" s="118">
        <v>3</v>
      </c>
      <c r="M14" s="118">
        <v>3</v>
      </c>
      <c r="N14" s="118">
        <v>0</v>
      </c>
      <c r="O14" s="118">
        <v>2</v>
      </c>
      <c r="P14" s="118">
        <v>5</v>
      </c>
      <c r="Q14" s="118">
        <v>6</v>
      </c>
      <c r="R14" s="118">
        <f>SUM(P14+N14+L14+J14+H14+F14+D14+B14)</f>
        <v>13</v>
      </c>
      <c r="S14" s="118">
        <f>Q14+O14+M14+K14+I14+G14+E14+C14</f>
        <v>20</v>
      </c>
      <c r="T14" s="118">
        <f t="shared" si="1"/>
        <v>33</v>
      </c>
    </row>
    <row r="15" spans="1:20" ht="15.6" x14ac:dyDescent="0.3">
      <c r="A15" s="118" t="s">
        <v>28</v>
      </c>
      <c r="B15" s="118">
        <v>1</v>
      </c>
      <c r="C15" s="118">
        <v>2</v>
      </c>
      <c r="D15" s="118">
        <v>0</v>
      </c>
      <c r="E15" s="118">
        <v>0</v>
      </c>
      <c r="F15" s="118">
        <v>0</v>
      </c>
      <c r="G15" s="118">
        <v>0</v>
      </c>
      <c r="H15" s="118">
        <v>2</v>
      </c>
      <c r="I15" s="118">
        <v>1</v>
      </c>
      <c r="J15" s="118">
        <v>1</v>
      </c>
      <c r="K15" s="118">
        <v>1</v>
      </c>
      <c r="L15" s="118">
        <v>0</v>
      </c>
      <c r="M15" s="118">
        <v>1</v>
      </c>
      <c r="N15" s="118">
        <v>0</v>
      </c>
      <c r="O15" s="118">
        <v>2</v>
      </c>
      <c r="P15" s="118">
        <v>3</v>
      </c>
      <c r="Q15" s="118">
        <v>3</v>
      </c>
      <c r="R15" s="118">
        <f>SUM(P15+N15+L15+J15+H15+F15+D15+B15)</f>
        <v>7</v>
      </c>
      <c r="S15" s="118">
        <f>Q15+O15+M15+K15+I15+G15+E15+C15</f>
        <v>10</v>
      </c>
      <c r="T15" s="118">
        <f t="shared" si="1"/>
        <v>17</v>
      </c>
    </row>
    <row r="16" spans="1:20" ht="15.6" x14ac:dyDescent="0.3">
      <c r="A16" s="118" t="s">
        <v>29</v>
      </c>
      <c r="B16" s="118">
        <v>1</v>
      </c>
      <c r="C16" s="118">
        <v>0</v>
      </c>
      <c r="D16" s="118">
        <v>0</v>
      </c>
      <c r="E16" s="118">
        <v>1</v>
      </c>
      <c r="F16" s="118">
        <v>0</v>
      </c>
      <c r="G16" s="118">
        <v>2</v>
      </c>
      <c r="H16" s="118">
        <v>3</v>
      </c>
      <c r="I16" s="118">
        <v>3</v>
      </c>
      <c r="J16" s="118">
        <v>1</v>
      </c>
      <c r="K16" s="118">
        <v>1</v>
      </c>
      <c r="L16" s="118">
        <v>2</v>
      </c>
      <c r="M16" s="118">
        <v>2</v>
      </c>
      <c r="N16" s="118">
        <v>2</v>
      </c>
      <c r="O16" s="118">
        <v>0</v>
      </c>
      <c r="P16" s="118">
        <v>3</v>
      </c>
      <c r="Q16" s="118">
        <v>5</v>
      </c>
      <c r="R16" s="118">
        <f>SUM(P16+N16+L16+J16+H16+F16+D16+B16)</f>
        <v>12</v>
      </c>
      <c r="S16" s="118">
        <f>Q16+O16+M16+K16+I16+G16+E16+C16</f>
        <v>14</v>
      </c>
      <c r="T16" s="118">
        <f t="shared" si="1"/>
        <v>26</v>
      </c>
    </row>
    <row r="17" spans="1:20" ht="15.6" x14ac:dyDescent="0.3">
      <c r="A17" s="117" t="s">
        <v>23</v>
      </c>
      <c r="B17" s="117">
        <v>28</v>
      </c>
      <c r="C17" s="117">
        <v>16</v>
      </c>
      <c r="D17" s="117">
        <v>1</v>
      </c>
      <c r="E17" s="117">
        <v>2</v>
      </c>
      <c r="F17" s="117">
        <v>8</v>
      </c>
      <c r="G17" s="117">
        <v>3</v>
      </c>
      <c r="H17" s="117">
        <v>30</v>
      </c>
      <c r="I17" s="117">
        <v>19</v>
      </c>
      <c r="J17" s="117">
        <v>3</v>
      </c>
      <c r="K17" s="117">
        <v>3</v>
      </c>
      <c r="L17" s="117">
        <v>16</v>
      </c>
      <c r="M17" s="117">
        <v>17</v>
      </c>
      <c r="N17" s="117">
        <v>3</v>
      </c>
      <c r="O17" s="117">
        <v>2</v>
      </c>
      <c r="P17" s="117">
        <v>69</v>
      </c>
      <c r="Q17" s="117">
        <v>60</v>
      </c>
      <c r="R17" s="117">
        <f t="shared" ref="R17:S19" si="2">SUM(P17+N17+L17+J17+H17+F17+D17+B17)</f>
        <v>158</v>
      </c>
      <c r="S17" s="117">
        <f t="shared" si="2"/>
        <v>122</v>
      </c>
      <c r="T17" s="117">
        <f>SUM(R17:S17)</f>
        <v>280</v>
      </c>
    </row>
    <row r="18" spans="1:20" ht="15.6" x14ac:dyDescent="0.3">
      <c r="A18" s="9" t="s">
        <v>30</v>
      </c>
      <c r="B18" s="9">
        <v>12</v>
      </c>
      <c r="C18" s="9">
        <v>2</v>
      </c>
      <c r="D18" s="9">
        <v>2</v>
      </c>
      <c r="E18" s="9">
        <v>2</v>
      </c>
      <c r="F18" s="8">
        <v>1</v>
      </c>
      <c r="G18" s="8">
        <v>1</v>
      </c>
      <c r="H18" s="8">
        <v>5</v>
      </c>
      <c r="I18" s="8">
        <v>2</v>
      </c>
      <c r="J18" s="8">
        <v>2</v>
      </c>
      <c r="K18" s="8">
        <v>0</v>
      </c>
      <c r="L18" s="8">
        <v>3</v>
      </c>
      <c r="M18" s="8">
        <v>1</v>
      </c>
      <c r="N18" s="8">
        <v>1</v>
      </c>
      <c r="O18" s="8">
        <v>0</v>
      </c>
      <c r="P18" s="8">
        <v>22</v>
      </c>
      <c r="Q18" s="8">
        <v>18</v>
      </c>
      <c r="R18" s="9">
        <f t="shared" si="2"/>
        <v>48</v>
      </c>
      <c r="S18" s="9">
        <f t="shared" si="2"/>
        <v>26</v>
      </c>
      <c r="T18" s="9">
        <f>SUM(R18:S18)</f>
        <v>74</v>
      </c>
    </row>
    <row r="19" spans="1:20" ht="15.6" x14ac:dyDescent="0.3">
      <c r="A19" s="9" t="s">
        <v>31</v>
      </c>
      <c r="B19" s="9">
        <v>7</v>
      </c>
      <c r="C19" s="9">
        <v>7</v>
      </c>
      <c r="D19" s="9">
        <v>1</v>
      </c>
      <c r="E19" s="9">
        <v>1</v>
      </c>
      <c r="F19" s="8">
        <v>2</v>
      </c>
      <c r="G19" s="8">
        <v>2</v>
      </c>
      <c r="H19" s="8">
        <v>8</v>
      </c>
      <c r="I19" s="8">
        <v>4</v>
      </c>
      <c r="J19" s="8">
        <v>2</v>
      </c>
      <c r="K19" s="8">
        <v>0</v>
      </c>
      <c r="L19" s="8">
        <v>6</v>
      </c>
      <c r="M19" s="8">
        <v>4</v>
      </c>
      <c r="N19" s="8">
        <v>1</v>
      </c>
      <c r="O19" s="8">
        <v>2</v>
      </c>
      <c r="P19" s="8">
        <v>18</v>
      </c>
      <c r="Q19" s="8">
        <v>16</v>
      </c>
      <c r="R19" s="9">
        <f t="shared" si="2"/>
        <v>45</v>
      </c>
      <c r="S19" s="9">
        <f t="shared" si="2"/>
        <v>36</v>
      </c>
      <c r="T19" s="9">
        <f>SUM(R19:S19)</f>
        <v>81</v>
      </c>
    </row>
    <row r="20" spans="1:20" ht="15.6" x14ac:dyDescent="0.3">
      <c r="A20" s="119" t="s">
        <v>12</v>
      </c>
      <c r="B20" s="120">
        <f>SUM(B6:B19)</f>
        <v>91</v>
      </c>
      <c r="C20" s="120">
        <f t="shared" ref="C20:T20" si="3">SUM(C6:C19)</f>
        <v>75</v>
      </c>
      <c r="D20" s="120">
        <f t="shared" si="3"/>
        <v>14</v>
      </c>
      <c r="E20" s="120">
        <f t="shared" si="3"/>
        <v>14</v>
      </c>
      <c r="F20" s="120">
        <f t="shared" si="3"/>
        <v>24</v>
      </c>
      <c r="G20" s="120">
        <f t="shared" si="3"/>
        <v>28</v>
      </c>
      <c r="H20" s="120">
        <f t="shared" si="3"/>
        <v>86</v>
      </c>
      <c r="I20" s="120">
        <f t="shared" si="3"/>
        <v>71</v>
      </c>
      <c r="J20" s="120">
        <f t="shared" si="3"/>
        <v>11</v>
      </c>
      <c r="K20" s="120">
        <f t="shared" si="3"/>
        <v>21</v>
      </c>
      <c r="L20" s="120">
        <f t="shared" si="3"/>
        <v>64</v>
      </c>
      <c r="M20" s="120">
        <f t="shared" si="3"/>
        <v>67</v>
      </c>
      <c r="N20" s="120">
        <f t="shared" si="3"/>
        <v>15</v>
      </c>
      <c r="O20" s="120">
        <f t="shared" si="3"/>
        <v>20</v>
      </c>
      <c r="P20" s="120">
        <f t="shared" si="3"/>
        <v>180</v>
      </c>
      <c r="Q20" s="120">
        <f t="shared" si="3"/>
        <v>166</v>
      </c>
      <c r="R20" s="120">
        <f t="shared" si="3"/>
        <v>485</v>
      </c>
      <c r="S20" s="120">
        <f t="shared" si="3"/>
        <v>462</v>
      </c>
      <c r="T20" s="120">
        <f t="shared" si="3"/>
        <v>947</v>
      </c>
    </row>
    <row r="23" spans="1:20" ht="21" x14ac:dyDescent="0.4">
      <c r="A23" s="2" t="s">
        <v>42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x14ac:dyDescent="0.3">
      <c r="A24" s="345" t="s">
        <v>3</v>
      </c>
      <c r="B24" s="344" t="s">
        <v>4</v>
      </c>
      <c r="C24" s="344"/>
      <c r="D24" s="346" t="s">
        <v>5</v>
      </c>
      <c r="E24" s="347"/>
      <c r="F24" s="346" t="s">
        <v>32</v>
      </c>
      <c r="G24" s="347"/>
      <c r="H24" s="346" t="s">
        <v>33</v>
      </c>
      <c r="I24" s="347"/>
      <c r="J24" s="346" t="s">
        <v>34</v>
      </c>
      <c r="K24" s="347"/>
      <c r="L24" s="346" t="s">
        <v>35</v>
      </c>
      <c r="M24" s="347"/>
      <c r="N24" s="346" t="s">
        <v>36</v>
      </c>
      <c r="O24" s="347"/>
      <c r="P24" s="344" t="s">
        <v>37</v>
      </c>
      <c r="Q24" s="344"/>
      <c r="R24" s="344" t="s">
        <v>38</v>
      </c>
      <c r="S24" s="344"/>
      <c r="T24" s="350" t="s">
        <v>39</v>
      </c>
    </row>
    <row r="25" spans="1:20" x14ac:dyDescent="0.3">
      <c r="A25" s="345"/>
      <c r="B25" s="344"/>
      <c r="C25" s="344"/>
      <c r="D25" s="348"/>
      <c r="E25" s="349"/>
      <c r="F25" s="348"/>
      <c r="G25" s="349"/>
      <c r="H25" s="348"/>
      <c r="I25" s="349"/>
      <c r="J25" s="348"/>
      <c r="K25" s="349"/>
      <c r="L25" s="348"/>
      <c r="M25" s="349"/>
      <c r="N25" s="348"/>
      <c r="O25" s="349"/>
      <c r="P25" s="344"/>
      <c r="Q25" s="344"/>
      <c r="R25" s="344"/>
      <c r="S25" s="344"/>
      <c r="T25" s="350"/>
    </row>
    <row r="26" spans="1:20" x14ac:dyDescent="0.3">
      <c r="A26" s="345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350"/>
    </row>
    <row r="27" spans="1:20" x14ac:dyDescent="0.3">
      <c r="A27" s="345"/>
      <c r="B27" s="344" t="s">
        <v>15</v>
      </c>
      <c r="C27" s="344" t="s">
        <v>16</v>
      </c>
      <c r="D27" s="344" t="s">
        <v>15</v>
      </c>
      <c r="E27" s="344" t="s">
        <v>16</v>
      </c>
      <c r="F27" s="342" t="s">
        <v>15</v>
      </c>
      <c r="G27" s="342" t="s">
        <v>16</v>
      </c>
      <c r="H27" s="342" t="s">
        <v>15</v>
      </c>
      <c r="I27" s="342" t="s">
        <v>16</v>
      </c>
      <c r="J27" s="342" t="s">
        <v>15</v>
      </c>
      <c r="K27" s="342" t="s">
        <v>16</v>
      </c>
      <c r="L27" s="342" t="s">
        <v>15</v>
      </c>
      <c r="M27" s="342" t="s">
        <v>16</v>
      </c>
      <c r="N27" s="342" t="s">
        <v>15</v>
      </c>
      <c r="O27" s="342" t="s">
        <v>16</v>
      </c>
      <c r="P27" s="344" t="s">
        <v>15</v>
      </c>
      <c r="Q27" s="344" t="s">
        <v>16</v>
      </c>
      <c r="R27" s="344" t="s">
        <v>15</v>
      </c>
      <c r="S27" s="344" t="s">
        <v>16</v>
      </c>
      <c r="T27" s="350"/>
    </row>
    <row r="28" spans="1:20" x14ac:dyDescent="0.3">
      <c r="A28" s="345"/>
      <c r="B28" s="344"/>
      <c r="C28" s="344"/>
      <c r="D28" s="344"/>
      <c r="E28" s="344"/>
      <c r="F28" s="343"/>
      <c r="G28" s="343"/>
      <c r="H28" s="343"/>
      <c r="I28" s="343"/>
      <c r="J28" s="343"/>
      <c r="K28" s="343"/>
      <c r="L28" s="343"/>
      <c r="M28" s="343"/>
      <c r="N28" s="343"/>
      <c r="O28" s="343"/>
      <c r="P28" s="344"/>
      <c r="Q28" s="344"/>
      <c r="R28" s="344"/>
      <c r="S28" s="344"/>
      <c r="T28" s="350"/>
    </row>
    <row r="29" spans="1:20" x14ac:dyDescent="0.3">
      <c r="A29" s="129" t="s">
        <v>17</v>
      </c>
      <c r="B29" s="130">
        <v>5</v>
      </c>
      <c r="C29" s="130">
        <v>6</v>
      </c>
      <c r="D29" s="130">
        <v>0</v>
      </c>
      <c r="E29" s="130">
        <v>0</v>
      </c>
      <c r="F29" s="130">
        <v>1</v>
      </c>
      <c r="G29" s="130">
        <v>1</v>
      </c>
      <c r="H29" s="130">
        <v>3</v>
      </c>
      <c r="I29" s="130">
        <v>4</v>
      </c>
      <c r="J29" s="130">
        <v>1</v>
      </c>
      <c r="K29" s="130">
        <v>3</v>
      </c>
      <c r="L29" s="130">
        <v>1</v>
      </c>
      <c r="M29" s="130">
        <v>5</v>
      </c>
      <c r="N29" s="130">
        <v>4</v>
      </c>
      <c r="O29" s="130">
        <v>0</v>
      </c>
      <c r="P29" s="130">
        <v>10</v>
      </c>
      <c r="Q29" s="130">
        <v>10</v>
      </c>
      <c r="R29" s="131">
        <f t="shared" ref="R29:R41" si="4">SUM(B29+D29+F29+H29+J29+L29+N29+P29)</f>
        <v>25</v>
      </c>
      <c r="S29" s="131">
        <f t="shared" ref="S29:S41" si="5">SUM(Q29+O29+M29+K29+I29+G29+E29+C29)</f>
        <v>29</v>
      </c>
      <c r="T29" s="132">
        <f t="shared" ref="T29:T41" si="6">SUM(R29:S29)</f>
        <v>54</v>
      </c>
    </row>
    <row r="30" spans="1:20" x14ac:dyDescent="0.3">
      <c r="A30" s="129" t="s">
        <v>18</v>
      </c>
      <c r="B30" s="130">
        <v>7</v>
      </c>
      <c r="C30" s="130">
        <v>10</v>
      </c>
      <c r="D30" s="130">
        <v>2</v>
      </c>
      <c r="E30" s="130">
        <v>2</v>
      </c>
      <c r="F30" s="130">
        <v>0</v>
      </c>
      <c r="G30" s="130">
        <v>3</v>
      </c>
      <c r="H30" s="130">
        <v>2</v>
      </c>
      <c r="I30" s="130">
        <v>6</v>
      </c>
      <c r="J30" s="130">
        <v>1</v>
      </c>
      <c r="K30" s="130">
        <v>0</v>
      </c>
      <c r="L30" s="130">
        <v>5</v>
      </c>
      <c r="M30" s="130">
        <v>6</v>
      </c>
      <c r="N30" s="130">
        <v>1</v>
      </c>
      <c r="O30" s="130">
        <v>2</v>
      </c>
      <c r="P30" s="130">
        <v>6</v>
      </c>
      <c r="Q30" s="130">
        <v>5</v>
      </c>
      <c r="R30" s="131">
        <f t="shared" si="4"/>
        <v>24</v>
      </c>
      <c r="S30" s="131">
        <f t="shared" si="5"/>
        <v>34</v>
      </c>
      <c r="T30" s="132">
        <f t="shared" si="6"/>
        <v>58</v>
      </c>
    </row>
    <row r="31" spans="1:20" x14ac:dyDescent="0.3">
      <c r="A31" s="129" t="s">
        <v>19</v>
      </c>
      <c r="B31" s="130">
        <v>6</v>
      </c>
      <c r="C31" s="130">
        <v>5</v>
      </c>
      <c r="D31" s="130">
        <v>2</v>
      </c>
      <c r="E31" s="130">
        <v>0</v>
      </c>
      <c r="F31" s="130">
        <v>0</v>
      </c>
      <c r="G31" s="130">
        <v>3</v>
      </c>
      <c r="H31" s="130">
        <v>4</v>
      </c>
      <c r="I31" s="130">
        <v>2</v>
      </c>
      <c r="J31" s="130">
        <v>0</v>
      </c>
      <c r="K31" s="130">
        <v>0</v>
      </c>
      <c r="L31" s="130">
        <v>2</v>
      </c>
      <c r="M31" s="130">
        <v>6</v>
      </c>
      <c r="N31" s="130">
        <v>0</v>
      </c>
      <c r="O31" s="130">
        <v>1</v>
      </c>
      <c r="P31" s="130">
        <v>8</v>
      </c>
      <c r="Q31" s="130">
        <v>11</v>
      </c>
      <c r="R31" s="131">
        <f t="shared" si="4"/>
        <v>22</v>
      </c>
      <c r="S31" s="131">
        <f t="shared" si="5"/>
        <v>28</v>
      </c>
      <c r="T31" s="132">
        <f t="shared" si="6"/>
        <v>50</v>
      </c>
    </row>
    <row r="32" spans="1:20" x14ac:dyDescent="0.3">
      <c r="A32" s="129" t="s">
        <v>20</v>
      </c>
      <c r="B32" s="130">
        <v>0</v>
      </c>
      <c r="C32" s="130">
        <v>0</v>
      </c>
      <c r="D32" s="130">
        <v>0</v>
      </c>
      <c r="E32" s="130">
        <v>0</v>
      </c>
      <c r="F32" s="130">
        <v>0</v>
      </c>
      <c r="G32" s="130">
        <v>1</v>
      </c>
      <c r="H32" s="130">
        <v>0</v>
      </c>
      <c r="I32" s="130">
        <v>0</v>
      </c>
      <c r="J32" s="130">
        <v>0</v>
      </c>
      <c r="K32" s="130">
        <v>0</v>
      </c>
      <c r="L32" s="130">
        <v>0</v>
      </c>
      <c r="M32" s="130">
        <v>0</v>
      </c>
      <c r="N32" s="130">
        <v>0</v>
      </c>
      <c r="O32" s="130">
        <v>0</v>
      </c>
      <c r="P32" s="130">
        <v>2</v>
      </c>
      <c r="Q32" s="130">
        <v>3</v>
      </c>
      <c r="R32" s="131">
        <f t="shared" si="4"/>
        <v>2</v>
      </c>
      <c r="S32" s="131">
        <f t="shared" si="5"/>
        <v>4</v>
      </c>
      <c r="T32" s="132">
        <f t="shared" si="6"/>
        <v>6</v>
      </c>
    </row>
    <row r="33" spans="1:20" x14ac:dyDescent="0.3">
      <c r="A33" s="129" t="s">
        <v>21</v>
      </c>
      <c r="B33" s="130">
        <v>3</v>
      </c>
      <c r="C33" s="130">
        <v>3</v>
      </c>
      <c r="D33" s="130">
        <v>1</v>
      </c>
      <c r="E33" s="130">
        <v>0</v>
      </c>
      <c r="F33" s="130">
        <v>2</v>
      </c>
      <c r="G33" s="130">
        <v>0</v>
      </c>
      <c r="H33" s="130">
        <v>5</v>
      </c>
      <c r="I33" s="130">
        <v>4</v>
      </c>
      <c r="J33" s="130">
        <v>0</v>
      </c>
      <c r="K33" s="130">
        <v>0</v>
      </c>
      <c r="L33" s="130">
        <v>4</v>
      </c>
      <c r="M33" s="130">
        <v>3</v>
      </c>
      <c r="N33" s="130">
        <v>1</v>
      </c>
      <c r="O33" s="130">
        <v>1</v>
      </c>
      <c r="P33" s="130">
        <v>6</v>
      </c>
      <c r="Q33" s="130">
        <v>11</v>
      </c>
      <c r="R33" s="131">
        <f t="shared" si="4"/>
        <v>22</v>
      </c>
      <c r="S33" s="131">
        <f t="shared" si="5"/>
        <v>22</v>
      </c>
      <c r="T33" s="132">
        <f t="shared" si="6"/>
        <v>44</v>
      </c>
    </row>
    <row r="34" spans="1:20" x14ac:dyDescent="0.3">
      <c r="A34" s="121" t="s">
        <v>23</v>
      </c>
      <c r="B34" s="122">
        <v>24</v>
      </c>
      <c r="C34" s="122">
        <v>17</v>
      </c>
      <c r="D34" s="122">
        <v>2</v>
      </c>
      <c r="E34" s="122">
        <v>3</v>
      </c>
      <c r="F34" s="122">
        <v>11</v>
      </c>
      <c r="G34" s="122">
        <v>7</v>
      </c>
      <c r="H34" s="122">
        <v>13</v>
      </c>
      <c r="I34" s="122">
        <v>8</v>
      </c>
      <c r="J34" s="122">
        <v>1</v>
      </c>
      <c r="K34" s="122">
        <v>3</v>
      </c>
      <c r="L34" s="122">
        <v>12</v>
      </c>
      <c r="M34" s="122">
        <v>7</v>
      </c>
      <c r="N34" s="122">
        <v>3</v>
      </c>
      <c r="O34" s="122">
        <v>1</v>
      </c>
      <c r="P34" s="122">
        <v>55</v>
      </c>
      <c r="Q34" s="122">
        <v>42</v>
      </c>
      <c r="R34" s="123">
        <f t="shared" si="4"/>
        <v>121</v>
      </c>
      <c r="S34" s="123">
        <f t="shared" si="5"/>
        <v>88</v>
      </c>
      <c r="T34" s="124">
        <f t="shared" si="6"/>
        <v>209</v>
      </c>
    </row>
    <row r="35" spans="1:20" x14ac:dyDescent="0.3">
      <c r="A35" s="129" t="s">
        <v>26</v>
      </c>
      <c r="B35" s="130">
        <v>0</v>
      </c>
      <c r="C35" s="130">
        <v>1</v>
      </c>
      <c r="D35" s="130">
        <v>0</v>
      </c>
      <c r="E35" s="130">
        <v>0</v>
      </c>
      <c r="F35" s="130">
        <v>0</v>
      </c>
      <c r="G35" s="130">
        <v>1</v>
      </c>
      <c r="H35" s="130">
        <v>1</v>
      </c>
      <c r="I35" s="130">
        <v>2</v>
      </c>
      <c r="J35" s="130">
        <v>0</v>
      </c>
      <c r="K35" s="130">
        <v>0</v>
      </c>
      <c r="L35" s="130">
        <v>2</v>
      </c>
      <c r="M35" s="130">
        <v>2</v>
      </c>
      <c r="N35" s="130">
        <v>1</v>
      </c>
      <c r="O35" s="130">
        <v>0</v>
      </c>
      <c r="P35" s="130">
        <v>4</v>
      </c>
      <c r="Q35" s="130">
        <v>7</v>
      </c>
      <c r="R35" s="131">
        <f t="shared" si="4"/>
        <v>8</v>
      </c>
      <c r="S35" s="131">
        <f t="shared" si="5"/>
        <v>13</v>
      </c>
      <c r="T35" s="132">
        <f t="shared" si="6"/>
        <v>21</v>
      </c>
    </row>
    <row r="36" spans="1:20" x14ac:dyDescent="0.3">
      <c r="A36" s="129" t="s">
        <v>27</v>
      </c>
      <c r="B36" s="130">
        <v>0</v>
      </c>
      <c r="C36" s="130">
        <v>2</v>
      </c>
      <c r="D36" s="130">
        <v>0</v>
      </c>
      <c r="E36" s="130">
        <v>1</v>
      </c>
      <c r="F36" s="130">
        <v>1</v>
      </c>
      <c r="G36" s="130">
        <v>1</v>
      </c>
      <c r="H36" s="130">
        <v>0</v>
      </c>
      <c r="I36" s="130">
        <v>2</v>
      </c>
      <c r="J36" s="130">
        <v>0</v>
      </c>
      <c r="K36" s="130">
        <v>0</v>
      </c>
      <c r="L36" s="130">
        <v>0</v>
      </c>
      <c r="M36" s="130">
        <v>3</v>
      </c>
      <c r="N36" s="130">
        <v>0</v>
      </c>
      <c r="O36" s="130">
        <v>2</v>
      </c>
      <c r="P36" s="130">
        <v>4</v>
      </c>
      <c r="Q36" s="130">
        <v>14</v>
      </c>
      <c r="R36" s="131">
        <f t="shared" si="4"/>
        <v>5</v>
      </c>
      <c r="S36" s="131">
        <f t="shared" si="5"/>
        <v>25</v>
      </c>
      <c r="T36" s="132">
        <f t="shared" si="6"/>
        <v>30</v>
      </c>
    </row>
    <row r="37" spans="1:20" x14ac:dyDescent="0.3">
      <c r="A37" s="129" t="s">
        <v>28</v>
      </c>
      <c r="B37" s="130">
        <v>0</v>
      </c>
      <c r="C37" s="130">
        <v>1</v>
      </c>
      <c r="D37" s="130">
        <v>0</v>
      </c>
      <c r="E37" s="130">
        <v>0</v>
      </c>
      <c r="F37" s="130">
        <v>0</v>
      </c>
      <c r="G37" s="130">
        <v>0</v>
      </c>
      <c r="H37" s="130">
        <v>0</v>
      </c>
      <c r="I37" s="130">
        <v>0</v>
      </c>
      <c r="J37" s="130">
        <v>1</v>
      </c>
      <c r="K37" s="130">
        <v>0</v>
      </c>
      <c r="L37" s="130">
        <v>1</v>
      </c>
      <c r="M37" s="130">
        <v>1</v>
      </c>
      <c r="N37" s="130">
        <v>1</v>
      </c>
      <c r="O37" s="130">
        <v>0</v>
      </c>
      <c r="P37" s="130">
        <v>5</v>
      </c>
      <c r="Q37" s="130">
        <v>3</v>
      </c>
      <c r="R37" s="131">
        <f t="shared" si="4"/>
        <v>8</v>
      </c>
      <c r="S37" s="131">
        <f t="shared" si="5"/>
        <v>5</v>
      </c>
      <c r="T37" s="132">
        <f t="shared" si="6"/>
        <v>13</v>
      </c>
    </row>
    <row r="38" spans="1:20" x14ac:dyDescent="0.3">
      <c r="A38" s="129" t="s">
        <v>29</v>
      </c>
      <c r="B38" s="130">
        <v>1</v>
      </c>
      <c r="C38" s="130">
        <v>2</v>
      </c>
      <c r="D38" s="130">
        <v>0</v>
      </c>
      <c r="E38" s="130">
        <v>0</v>
      </c>
      <c r="F38" s="130">
        <v>0</v>
      </c>
      <c r="G38" s="130">
        <v>2</v>
      </c>
      <c r="H38" s="130">
        <v>5</v>
      </c>
      <c r="I38" s="130">
        <v>2</v>
      </c>
      <c r="J38" s="130">
        <v>0</v>
      </c>
      <c r="K38" s="130">
        <v>0</v>
      </c>
      <c r="L38" s="130">
        <v>6</v>
      </c>
      <c r="M38" s="130">
        <v>3</v>
      </c>
      <c r="N38" s="130">
        <v>1</v>
      </c>
      <c r="O38" s="130">
        <v>0</v>
      </c>
      <c r="P38" s="130">
        <v>6</v>
      </c>
      <c r="Q38" s="130">
        <v>9</v>
      </c>
      <c r="R38" s="131">
        <f t="shared" si="4"/>
        <v>19</v>
      </c>
      <c r="S38" s="131">
        <f t="shared" si="5"/>
        <v>18</v>
      </c>
      <c r="T38" s="132">
        <f t="shared" si="6"/>
        <v>37</v>
      </c>
    </row>
    <row r="39" spans="1:20" x14ac:dyDescent="0.3">
      <c r="A39" s="125" t="s">
        <v>23</v>
      </c>
      <c r="B39" s="126">
        <v>32</v>
      </c>
      <c r="C39" s="126">
        <v>25</v>
      </c>
      <c r="D39" s="126">
        <v>3</v>
      </c>
      <c r="E39" s="126">
        <v>1</v>
      </c>
      <c r="F39" s="126">
        <v>9</v>
      </c>
      <c r="G39" s="126">
        <v>8</v>
      </c>
      <c r="H39" s="126">
        <v>16</v>
      </c>
      <c r="I39" s="126">
        <v>19</v>
      </c>
      <c r="J39" s="126">
        <v>4</v>
      </c>
      <c r="K39" s="126">
        <v>1</v>
      </c>
      <c r="L39" s="126">
        <v>6</v>
      </c>
      <c r="M39" s="126">
        <v>10</v>
      </c>
      <c r="N39" s="126">
        <v>2</v>
      </c>
      <c r="O39" s="126">
        <v>6</v>
      </c>
      <c r="P39" s="126">
        <v>71</v>
      </c>
      <c r="Q39" s="126">
        <v>50</v>
      </c>
      <c r="R39" s="127">
        <f t="shared" si="4"/>
        <v>143</v>
      </c>
      <c r="S39" s="127">
        <f t="shared" si="5"/>
        <v>120</v>
      </c>
      <c r="T39" s="128">
        <f t="shared" si="6"/>
        <v>263</v>
      </c>
    </row>
    <row r="40" spans="1:20" x14ac:dyDescent="0.3">
      <c r="A40" s="7" t="s">
        <v>30</v>
      </c>
      <c r="B40" s="11">
        <v>11</v>
      </c>
      <c r="C40" s="11">
        <v>3</v>
      </c>
      <c r="D40" s="11">
        <v>0</v>
      </c>
      <c r="E40" s="11">
        <v>3</v>
      </c>
      <c r="F40" s="11">
        <v>2</v>
      </c>
      <c r="G40" s="11">
        <v>1</v>
      </c>
      <c r="H40" s="11">
        <v>2</v>
      </c>
      <c r="I40" s="11">
        <v>0</v>
      </c>
      <c r="J40" s="11">
        <v>2</v>
      </c>
      <c r="K40" s="11">
        <v>0</v>
      </c>
      <c r="L40" s="11">
        <v>1</v>
      </c>
      <c r="M40" s="11">
        <v>0</v>
      </c>
      <c r="N40" s="11">
        <v>0</v>
      </c>
      <c r="O40" s="11">
        <v>0</v>
      </c>
      <c r="P40" s="11">
        <v>38</v>
      </c>
      <c r="Q40" s="11">
        <v>10</v>
      </c>
      <c r="R40" s="12">
        <f t="shared" si="4"/>
        <v>56</v>
      </c>
      <c r="S40" s="12">
        <f t="shared" si="5"/>
        <v>17</v>
      </c>
      <c r="T40" s="13">
        <f t="shared" si="6"/>
        <v>73</v>
      </c>
    </row>
    <row r="41" spans="1:20" x14ac:dyDescent="0.3">
      <c r="A41" s="7" t="s">
        <v>31</v>
      </c>
      <c r="B41" s="11">
        <v>6</v>
      </c>
      <c r="C41" s="11">
        <v>6</v>
      </c>
      <c r="D41" s="11">
        <v>3</v>
      </c>
      <c r="E41" s="11">
        <v>0</v>
      </c>
      <c r="F41" s="11">
        <v>3</v>
      </c>
      <c r="G41" s="11">
        <v>0</v>
      </c>
      <c r="H41" s="11">
        <v>1</v>
      </c>
      <c r="I41" s="11">
        <v>1</v>
      </c>
      <c r="J41" s="11">
        <v>1</v>
      </c>
      <c r="K41" s="11">
        <v>0</v>
      </c>
      <c r="L41" s="11">
        <v>1</v>
      </c>
      <c r="M41" s="11">
        <v>1</v>
      </c>
      <c r="N41" s="11">
        <v>1</v>
      </c>
      <c r="O41" s="11">
        <v>1</v>
      </c>
      <c r="P41" s="11">
        <v>24</v>
      </c>
      <c r="Q41" s="11">
        <v>14</v>
      </c>
      <c r="R41" s="12">
        <f t="shared" si="4"/>
        <v>40</v>
      </c>
      <c r="S41" s="12">
        <f t="shared" si="5"/>
        <v>23</v>
      </c>
      <c r="T41" s="13">
        <f t="shared" si="6"/>
        <v>63</v>
      </c>
    </row>
    <row r="42" spans="1:20" ht="21" x14ac:dyDescent="0.3">
      <c r="A42" s="119" t="s">
        <v>12</v>
      </c>
      <c r="B42" s="120">
        <f>SUM(B29:B41)</f>
        <v>95</v>
      </c>
      <c r="C42" s="120">
        <f t="shared" ref="C42:R42" si="7">SUM(C29:C41)</f>
        <v>81</v>
      </c>
      <c r="D42" s="120">
        <f t="shared" si="7"/>
        <v>13</v>
      </c>
      <c r="E42" s="120">
        <f t="shared" si="7"/>
        <v>10</v>
      </c>
      <c r="F42" s="120">
        <f t="shared" si="7"/>
        <v>29</v>
      </c>
      <c r="G42" s="120">
        <f t="shared" si="7"/>
        <v>28</v>
      </c>
      <c r="H42" s="120">
        <f t="shared" si="7"/>
        <v>52</v>
      </c>
      <c r="I42" s="120">
        <f t="shared" si="7"/>
        <v>50</v>
      </c>
      <c r="J42" s="120">
        <f t="shared" si="7"/>
        <v>11</v>
      </c>
      <c r="K42" s="120">
        <f t="shared" si="7"/>
        <v>7</v>
      </c>
      <c r="L42" s="120">
        <f t="shared" si="7"/>
        <v>41</v>
      </c>
      <c r="M42" s="120">
        <f t="shared" si="7"/>
        <v>47</v>
      </c>
      <c r="N42" s="120">
        <f t="shared" si="7"/>
        <v>15</v>
      </c>
      <c r="O42" s="120">
        <f t="shared" si="7"/>
        <v>14</v>
      </c>
      <c r="P42" s="120">
        <f t="shared" si="7"/>
        <v>239</v>
      </c>
      <c r="Q42" s="120">
        <f t="shared" si="7"/>
        <v>189</v>
      </c>
      <c r="R42" s="120">
        <f t="shared" si="7"/>
        <v>495</v>
      </c>
      <c r="S42" s="120">
        <f>SUM(S29:S41)</f>
        <v>426</v>
      </c>
      <c r="T42" s="133">
        <f>SUM(T29:T41)</f>
        <v>921</v>
      </c>
    </row>
    <row r="46" spans="1:20" ht="21" x14ac:dyDescent="0.4">
      <c r="A46" s="14" t="s">
        <v>40</v>
      </c>
      <c r="B46" s="351"/>
      <c r="C46" s="351"/>
      <c r="D46" s="351"/>
    </row>
    <row r="47" spans="1:20" x14ac:dyDescent="0.3">
      <c r="A47" s="345" t="s">
        <v>3</v>
      </c>
      <c r="B47" s="344" t="s">
        <v>4</v>
      </c>
      <c r="C47" s="344"/>
      <c r="D47" s="346" t="s">
        <v>5</v>
      </c>
      <c r="E47" s="347"/>
      <c r="F47" s="346" t="s">
        <v>32</v>
      </c>
      <c r="G47" s="347"/>
      <c r="H47" s="346" t="s">
        <v>33</v>
      </c>
      <c r="I47" s="347"/>
      <c r="J47" s="346" t="s">
        <v>34</v>
      </c>
      <c r="K47" s="347"/>
      <c r="L47" s="346" t="s">
        <v>35</v>
      </c>
      <c r="M47" s="347"/>
      <c r="N47" s="346" t="s">
        <v>36</v>
      </c>
      <c r="O47" s="347"/>
      <c r="P47" s="344" t="s">
        <v>37</v>
      </c>
      <c r="Q47" s="344"/>
      <c r="R47" s="344" t="s">
        <v>38</v>
      </c>
      <c r="S47" s="344"/>
      <c r="T47" s="350" t="s">
        <v>39</v>
      </c>
    </row>
    <row r="48" spans="1:20" x14ac:dyDescent="0.3">
      <c r="A48" s="345"/>
      <c r="B48" s="344"/>
      <c r="C48" s="344"/>
      <c r="D48" s="348"/>
      <c r="E48" s="349"/>
      <c r="F48" s="348"/>
      <c r="G48" s="349"/>
      <c r="H48" s="348"/>
      <c r="I48" s="349"/>
      <c r="J48" s="348"/>
      <c r="K48" s="349"/>
      <c r="L48" s="348"/>
      <c r="M48" s="349"/>
      <c r="N48" s="348"/>
      <c r="O48" s="349"/>
      <c r="P48" s="344"/>
      <c r="Q48" s="344"/>
      <c r="R48" s="344"/>
      <c r="S48" s="344"/>
      <c r="T48" s="350"/>
    </row>
    <row r="49" spans="1:20" x14ac:dyDescent="0.3">
      <c r="A49" s="345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350"/>
    </row>
    <row r="50" spans="1:20" x14ac:dyDescent="0.3">
      <c r="A50" s="345"/>
      <c r="B50" s="344" t="s">
        <v>15</v>
      </c>
      <c r="C50" s="344" t="s">
        <v>16</v>
      </c>
      <c r="D50" s="344" t="s">
        <v>15</v>
      </c>
      <c r="E50" s="344" t="s">
        <v>16</v>
      </c>
      <c r="F50" s="342" t="s">
        <v>15</v>
      </c>
      <c r="G50" s="342" t="s">
        <v>16</v>
      </c>
      <c r="H50" s="342" t="s">
        <v>15</v>
      </c>
      <c r="I50" s="342" t="s">
        <v>16</v>
      </c>
      <c r="J50" s="342" t="s">
        <v>15</v>
      </c>
      <c r="K50" s="342" t="s">
        <v>16</v>
      </c>
      <c r="L50" s="342" t="s">
        <v>15</v>
      </c>
      <c r="M50" s="342" t="s">
        <v>16</v>
      </c>
      <c r="N50" s="342" t="s">
        <v>15</v>
      </c>
      <c r="O50" s="342" t="s">
        <v>16</v>
      </c>
      <c r="P50" s="344" t="s">
        <v>15</v>
      </c>
      <c r="Q50" s="344" t="s">
        <v>16</v>
      </c>
      <c r="R50" s="344" t="s">
        <v>15</v>
      </c>
      <c r="S50" s="344" t="s">
        <v>16</v>
      </c>
      <c r="T50" s="350"/>
    </row>
    <row r="51" spans="1:20" x14ac:dyDescent="0.3">
      <c r="A51" s="345"/>
      <c r="B51" s="344"/>
      <c r="C51" s="344"/>
      <c r="D51" s="344"/>
      <c r="E51" s="344"/>
      <c r="F51" s="343"/>
      <c r="G51" s="343"/>
      <c r="H51" s="343"/>
      <c r="I51" s="343"/>
      <c r="J51" s="343"/>
      <c r="K51" s="343"/>
      <c r="L51" s="343"/>
      <c r="M51" s="343"/>
      <c r="N51" s="343"/>
      <c r="O51" s="343"/>
      <c r="P51" s="344"/>
      <c r="Q51" s="344"/>
      <c r="R51" s="344"/>
      <c r="S51" s="344"/>
      <c r="T51" s="350"/>
    </row>
    <row r="52" spans="1:20" x14ac:dyDescent="0.3">
      <c r="A52" s="129" t="s">
        <v>17</v>
      </c>
      <c r="B52" s="130">
        <v>4</v>
      </c>
      <c r="C52" s="130">
        <v>5</v>
      </c>
      <c r="D52" s="130">
        <v>0</v>
      </c>
      <c r="E52" s="130">
        <v>0</v>
      </c>
      <c r="F52" s="130">
        <v>0</v>
      </c>
      <c r="G52" s="130">
        <v>2</v>
      </c>
      <c r="H52" s="130">
        <v>1</v>
      </c>
      <c r="I52" s="130">
        <v>6</v>
      </c>
      <c r="J52" s="130">
        <v>1</v>
      </c>
      <c r="K52" s="130">
        <v>1</v>
      </c>
      <c r="L52" s="130">
        <v>7</v>
      </c>
      <c r="M52" s="130">
        <v>9</v>
      </c>
      <c r="N52" s="130">
        <v>1</v>
      </c>
      <c r="O52" s="130">
        <v>2</v>
      </c>
      <c r="P52" s="130">
        <v>4</v>
      </c>
      <c r="Q52" s="130">
        <v>7</v>
      </c>
      <c r="R52" s="131">
        <f t="shared" ref="R52:R65" si="8">SUM(B52+D52+F52+H52+J52+L52+N52+P52)</f>
        <v>18</v>
      </c>
      <c r="S52" s="131">
        <f t="shared" ref="S52:S65" si="9">SUM(Q52+O52+M52+K52+I52+G52+E52+C52)</f>
        <v>32</v>
      </c>
      <c r="T52" s="132">
        <f t="shared" ref="T52:T65" si="10">SUM(R52:S52)</f>
        <v>50</v>
      </c>
    </row>
    <row r="53" spans="1:20" x14ac:dyDescent="0.3">
      <c r="A53" s="129" t="s">
        <v>18</v>
      </c>
      <c r="B53" s="130">
        <v>4</v>
      </c>
      <c r="C53" s="130">
        <v>5</v>
      </c>
      <c r="D53" s="130">
        <v>1</v>
      </c>
      <c r="E53" s="130">
        <v>0</v>
      </c>
      <c r="F53" s="130">
        <v>1</v>
      </c>
      <c r="G53" s="130">
        <v>1</v>
      </c>
      <c r="H53" s="130">
        <v>2</v>
      </c>
      <c r="I53" s="130">
        <v>1</v>
      </c>
      <c r="J53" s="130">
        <v>1</v>
      </c>
      <c r="K53" s="130">
        <v>1</v>
      </c>
      <c r="L53" s="130">
        <v>0</v>
      </c>
      <c r="M53" s="130">
        <v>0</v>
      </c>
      <c r="N53" s="130">
        <v>0</v>
      </c>
      <c r="O53" s="130">
        <v>1</v>
      </c>
      <c r="P53" s="130">
        <v>4</v>
      </c>
      <c r="Q53" s="130">
        <v>9</v>
      </c>
      <c r="R53" s="131">
        <f t="shared" si="8"/>
        <v>13</v>
      </c>
      <c r="S53" s="131">
        <f t="shared" si="9"/>
        <v>18</v>
      </c>
      <c r="T53" s="132">
        <f t="shared" si="10"/>
        <v>31</v>
      </c>
    </row>
    <row r="54" spans="1:20" x14ac:dyDescent="0.3">
      <c r="A54" s="129" t="s">
        <v>19</v>
      </c>
      <c r="B54" s="130">
        <v>8</v>
      </c>
      <c r="C54" s="130">
        <v>4</v>
      </c>
      <c r="D54" s="130">
        <v>2</v>
      </c>
      <c r="E54" s="130">
        <v>0</v>
      </c>
      <c r="F54" s="130">
        <v>2</v>
      </c>
      <c r="G54" s="130">
        <v>2</v>
      </c>
      <c r="H54" s="130">
        <v>5</v>
      </c>
      <c r="I54" s="130">
        <v>3</v>
      </c>
      <c r="J54" s="130">
        <v>0</v>
      </c>
      <c r="K54" s="130">
        <v>0</v>
      </c>
      <c r="L54" s="130">
        <v>4</v>
      </c>
      <c r="M54" s="130">
        <v>3</v>
      </c>
      <c r="N54" s="130">
        <v>2</v>
      </c>
      <c r="O54" s="130">
        <v>0</v>
      </c>
      <c r="P54" s="130">
        <v>4</v>
      </c>
      <c r="Q54" s="130">
        <v>9</v>
      </c>
      <c r="R54" s="131">
        <f t="shared" si="8"/>
        <v>27</v>
      </c>
      <c r="S54" s="131">
        <f t="shared" si="9"/>
        <v>21</v>
      </c>
      <c r="T54" s="132">
        <f t="shared" si="10"/>
        <v>48</v>
      </c>
    </row>
    <row r="55" spans="1:20" x14ac:dyDescent="0.3">
      <c r="A55" s="129" t="s">
        <v>20</v>
      </c>
      <c r="B55" s="130">
        <v>3</v>
      </c>
      <c r="C55" s="130">
        <v>3</v>
      </c>
      <c r="D55" s="130">
        <v>1</v>
      </c>
      <c r="E55" s="130">
        <v>0</v>
      </c>
      <c r="F55" s="130">
        <v>0</v>
      </c>
      <c r="G55" s="130">
        <v>1</v>
      </c>
      <c r="H55" s="130">
        <v>1</v>
      </c>
      <c r="I55" s="130">
        <v>0</v>
      </c>
      <c r="J55" s="130">
        <v>0</v>
      </c>
      <c r="K55" s="130">
        <v>0</v>
      </c>
      <c r="L55" s="130">
        <v>1</v>
      </c>
      <c r="M55" s="130">
        <v>1</v>
      </c>
      <c r="N55" s="130">
        <v>0</v>
      </c>
      <c r="O55" s="130">
        <v>0</v>
      </c>
      <c r="P55" s="130">
        <v>0</v>
      </c>
      <c r="Q55" s="130">
        <v>1</v>
      </c>
      <c r="R55" s="131">
        <f t="shared" si="8"/>
        <v>6</v>
      </c>
      <c r="S55" s="131">
        <f t="shared" si="9"/>
        <v>6</v>
      </c>
      <c r="T55" s="132">
        <f t="shared" si="10"/>
        <v>12</v>
      </c>
    </row>
    <row r="56" spans="1:20" x14ac:dyDescent="0.3">
      <c r="A56" s="129" t="s">
        <v>21</v>
      </c>
      <c r="B56" s="130">
        <v>5</v>
      </c>
      <c r="C56" s="130">
        <v>2</v>
      </c>
      <c r="D56" s="130">
        <v>1</v>
      </c>
      <c r="E56" s="130">
        <v>0</v>
      </c>
      <c r="F56" s="130">
        <v>1</v>
      </c>
      <c r="G56" s="130">
        <v>0</v>
      </c>
      <c r="H56" s="130">
        <v>0</v>
      </c>
      <c r="I56" s="130">
        <v>3</v>
      </c>
      <c r="J56" s="130">
        <v>0</v>
      </c>
      <c r="K56" s="130">
        <v>0</v>
      </c>
      <c r="L56" s="130">
        <v>4</v>
      </c>
      <c r="M56" s="130">
        <v>3</v>
      </c>
      <c r="N56" s="130">
        <v>1</v>
      </c>
      <c r="O56" s="130">
        <v>1</v>
      </c>
      <c r="P56" s="130">
        <v>8</v>
      </c>
      <c r="Q56" s="130">
        <v>8</v>
      </c>
      <c r="R56" s="131">
        <f t="shared" si="8"/>
        <v>20</v>
      </c>
      <c r="S56" s="131">
        <f t="shared" si="9"/>
        <v>17</v>
      </c>
      <c r="T56" s="132">
        <f t="shared" si="10"/>
        <v>37</v>
      </c>
    </row>
    <row r="57" spans="1:20" x14ac:dyDescent="0.3">
      <c r="A57" s="125" t="s">
        <v>23</v>
      </c>
      <c r="B57" s="126">
        <v>21</v>
      </c>
      <c r="C57" s="126">
        <v>12</v>
      </c>
      <c r="D57" s="126">
        <v>5</v>
      </c>
      <c r="E57" s="126">
        <v>3</v>
      </c>
      <c r="F57" s="126">
        <v>10</v>
      </c>
      <c r="G57" s="126">
        <v>5</v>
      </c>
      <c r="H57" s="126">
        <v>20</v>
      </c>
      <c r="I57" s="126">
        <v>17</v>
      </c>
      <c r="J57" s="126">
        <v>1</v>
      </c>
      <c r="K57" s="126">
        <v>0</v>
      </c>
      <c r="L57" s="126">
        <v>13</v>
      </c>
      <c r="M57" s="126">
        <v>10</v>
      </c>
      <c r="N57" s="126">
        <v>6</v>
      </c>
      <c r="O57" s="126">
        <v>3</v>
      </c>
      <c r="P57" s="126">
        <v>31</v>
      </c>
      <c r="Q57" s="126">
        <v>34</v>
      </c>
      <c r="R57" s="127">
        <f t="shared" si="8"/>
        <v>107</v>
      </c>
      <c r="S57" s="127">
        <f t="shared" si="9"/>
        <v>84</v>
      </c>
      <c r="T57" s="128">
        <f t="shared" si="10"/>
        <v>191</v>
      </c>
    </row>
    <row r="58" spans="1:20" x14ac:dyDescent="0.3">
      <c r="A58" s="129" t="s">
        <v>25</v>
      </c>
      <c r="B58" s="130">
        <v>0</v>
      </c>
      <c r="C58" s="130">
        <v>0</v>
      </c>
      <c r="D58" s="130">
        <v>0</v>
      </c>
      <c r="E58" s="130">
        <v>0</v>
      </c>
      <c r="F58" s="130">
        <v>0</v>
      </c>
      <c r="G58" s="130">
        <v>0</v>
      </c>
      <c r="H58" s="130">
        <v>1</v>
      </c>
      <c r="I58" s="130">
        <v>0</v>
      </c>
      <c r="J58" s="130">
        <v>0</v>
      </c>
      <c r="K58" s="130">
        <v>1</v>
      </c>
      <c r="L58" s="130">
        <v>0</v>
      </c>
      <c r="M58" s="130">
        <v>1</v>
      </c>
      <c r="N58" s="130">
        <v>0</v>
      </c>
      <c r="O58" s="130">
        <v>0</v>
      </c>
      <c r="P58" s="130">
        <v>1</v>
      </c>
      <c r="Q58" s="130">
        <v>0</v>
      </c>
      <c r="R58" s="131">
        <f t="shared" si="8"/>
        <v>2</v>
      </c>
      <c r="S58" s="131">
        <f t="shared" si="9"/>
        <v>2</v>
      </c>
      <c r="T58" s="132">
        <f t="shared" si="10"/>
        <v>4</v>
      </c>
    </row>
    <row r="59" spans="1:20" x14ac:dyDescent="0.3">
      <c r="A59" s="129" t="s">
        <v>26</v>
      </c>
      <c r="B59" s="130">
        <v>1</v>
      </c>
      <c r="C59" s="130">
        <v>2</v>
      </c>
      <c r="D59" s="130">
        <v>0</v>
      </c>
      <c r="E59" s="130">
        <v>0</v>
      </c>
      <c r="F59" s="130">
        <v>1</v>
      </c>
      <c r="G59" s="130">
        <v>0</v>
      </c>
      <c r="H59" s="130">
        <v>0</v>
      </c>
      <c r="I59" s="130">
        <v>3</v>
      </c>
      <c r="J59" s="130">
        <v>0</v>
      </c>
      <c r="K59" s="130">
        <v>1</v>
      </c>
      <c r="L59" s="130">
        <v>0</v>
      </c>
      <c r="M59" s="130">
        <v>1</v>
      </c>
      <c r="N59" s="130">
        <v>0</v>
      </c>
      <c r="O59" s="130">
        <v>0</v>
      </c>
      <c r="P59" s="130">
        <v>5</v>
      </c>
      <c r="Q59" s="130">
        <v>4</v>
      </c>
      <c r="R59" s="131">
        <f t="shared" si="8"/>
        <v>7</v>
      </c>
      <c r="S59" s="131">
        <f t="shared" si="9"/>
        <v>11</v>
      </c>
      <c r="T59" s="132">
        <f t="shared" si="10"/>
        <v>18</v>
      </c>
    </row>
    <row r="60" spans="1:20" x14ac:dyDescent="0.3">
      <c r="A60" s="129" t="s">
        <v>27</v>
      </c>
      <c r="B60" s="130">
        <v>0</v>
      </c>
      <c r="C60" s="130">
        <v>1</v>
      </c>
      <c r="D60" s="130">
        <v>1</v>
      </c>
      <c r="E60" s="130">
        <v>0</v>
      </c>
      <c r="F60" s="130">
        <v>0</v>
      </c>
      <c r="G60" s="130">
        <v>0</v>
      </c>
      <c r="H60" s="130">
        <v>0</v>
      </c>
      <c r="I60" s="130">
        <v>2</v>
      </c>
      <c r="J60" s="130">
        <v>0</v>
      </c>
      <c r="K60" s="130">
        <v>0</v>
      </c>
      <c r="L60" s="130">
        <v>0</v>
      </c>
      <c r="M60" s="130">
        <v>1</v>
      </c>
      <c r="N60" s="130">
        <v>1</v>
      </c>
      <c r="O60" s="130">
        <v>0</v>
      </c>
      <c r="P60" s="130">
        <v>3</v>
      </c>
      <c r="Q60" s="130">
        <v>13</v>
      </c>
      <c r="R60" s="131">
        <f t="shared" si="8"/>
        <v>5</v>
      </c>
      <c r="S60" s="131">
        <f t="shared" si="9"/>
        <v>17</v>
      </c>
      <c r="T60" s="132">
        <f t="shared" si="10"/>
        <v>22</v>
      </c>
    </row>
    <row r="61" spans="1:20" x14ac:dyDescent="0.3">
      <c r="A61" s="129" t="s">
        <v>28</v>
      </c>
      <c r="B61" s="130">
        <v>0</v>
      </c>
      <c r="C61" s="130">
        <v>1</v>
      </c>
      <c r="D61" s="130">
        <v>0</v>
      </c>
      <c r="E61" s="130">
        <v>0</v>
      </c>
      <c r="F61" s="130">
        <v>0</v>
      </c>
      <c r="G61" s="130">
        <v>0</v>
      </c>
      <c r="H61" s="130">
        <v>0</v>
      </c>
      <c r="I61" s="130">
        <v>3</v>
      </c>
      <c r="J61" s="130">
        <v>0</v>
      </c>
      <c r="K61" s="130">
        <v>0</v>
      </c>
      <c r="L61" s="130">
        <v>0</v>
      </c>
      <c r="M61" s="130">
        <v>1</v>
      </c>
      <c r="N61" s="130">
        <v>0</v>
      </c>
      <c r="O61" s="130">
        <v>0</v>
      </c>
      <c r="P61" s="130">
        <v>2</v>
      </c>
      <c r="Q61" s="130">
        <v>3</v>
      </c>
      <c r="R61" s="131">
        <f t="shared" si="8"/>
        <v>2</v>
      </c>
      <c r="S61" s="131">
        <f t="shared" si="9"/>
        <v>8</v>
      </c>
      <c r="T61" s="132">
        <f t="shared" si="10"/>
        <v>10</v>
      </c>
    </row>
    <row r="62" spans="1:20" x14ac:dyDescent="0.3">
      <c r="A62" s="129" t="s">
        <v>29</v>
      </c>
      <c r="B62" s="130">
        <v>1</v>
      </c>
      <c r="C62" s="130">
        <v>1</v>
      </c>
      <c r="D62" s="130">
        <v>1</v>
      </c>
      <c r="E62" s="130">
        <v>1</v>
      </c>
      <c r="F62" s="130">
        <v>2</v>
      </c>
      <c r="G62" s="130">
        <v>1</v>
      </c>
      <c r="H62" s="130">
        <v>2</v>
      </c>
      <c r="I62" s="130">
        <v>1</v>
      </c>
      <c r="J62" s="130">
        <v>1</v>
      </c>
      <c r="K62" s="130">
        <v>0</v>
      </c>
      <c r="L62" s="130">
        <v>3</v>
      </c>
      <c r="M62" s="130">
        <v>1</v>
      </c>
      <c r="N62" s="130">
        <v>1</v>
      </c>
      <c r="O62" s="130">
        <v>0</v>
      </c>
      <c r="P62" s="130">
        <v>9</v>
      </c>
      <c r="Q62" s="130">
        <v>9</v>
      </c>
      <c r="R62" s="131">
        <f t="shared" si="8"/>
        <v>20</v>
      </c>
      <c r="S62" s="131">
        <f t="shared" si="9"/>
        <v>14</v>
      </c>
      <c r="T62" s="132">
        <f t="shared" si="10"/>
        <v>34</v>
      </c>
    </row>
    <row r="63" spans="1:20" x14ac:dyDescent="0.3">
      <c r="A63" s="125" t="s">
        <v>23</v>
      </c>
      <c r="B63" s="126">
        <v>23</v>
      </c>
      <c r="C63" s="126">
        <v>18</v>
      </c>
      <c r="D63" s="126">
        <v>2</v>
      </c>
      <c r="E63" s="126">
        <v>2</v>
      </c>
      <c r="F63" s="126">
        <v>8</v>
      </c>
      <c r="G63" s="126">
        <v>5</v>
      </c>
      <c r="H63" s="126">
        <v>18</v>
      </c>
      <c r="I63" s="126">
        <v>11</v>
      </c>
      <c r="J63" s="126">
        <v>7</v>
      </c>
      <c r="K63" s="126">
        <v>4</v>
      </c>
      <c r="L63" s="126">
        <v>18</v>
      </c>
      <c r="M63" s="126">
        <v>11</v>
      </c>
      <c r="N63" s="126">
        <v>3</v>
      </c>
      <c r="O63" s="126">
        <v>3</v>
      </c>
      <c r="P63" s="126">
        <v>34</v>
      </c>
      <c r="Q63" s="126">
        <v>31</v>
      </c>
      <c r="R63" s="127">
        <f t="shared" si="8"/>
        <v>113</v>
      </c>
      <c r="S63" s="127">
        <f t="shared" si="9"/>
        <v>85</v>
      </c>
      <c r="T63" s="128">
        <f t="shared" si="10"/>
        <v>198</v>
      </c>
    </row>
    <row r="64" spans="1:20" x14ac:dyDescent="0.3">
      <c r="A64" s="7" t="s">
        <v>30</v>
      </c>
      <c r="B64" s="11">
        <v>9</v>
      </c>
      <c r="C64" s="11">
        <v>4</v>
      </c>
      <c r="D64" s="11">
        <v>1</v>
      </c>
      <c r="E64" s="11">
        <v>0</v>
      </c>
      <c r="F64" s="11">
        <v>2</v>
      </c>
      <c r="G64" s="11">
        <v>2</v>
      </c>
      <c r="H64" s="11">
        <v>4</v>
      </c>
      <c r="I64" s="11">
        <v>2</v>
      </c>
      <c r="J64" s="11">
        <v>0</v>
      </c>
      <c r="K64" s="11">
        <v>0</v>
      </c>
      <c r="L64" s="11">
        <v>1</v>
      </c>
      <c r="M64" s="11">
        <v>2</v>
      </c>
      <c r="N64" s="11">
        <v>1</v>
      </c>
      <c r="O64" s="11">
        <v>0</v>
      </c>
      <c r="P64" s="11">
        <v>20</v>
      </c>
      <c r="Q64" s="11">
        <v>8</v>
      </c>
      <c r="R64" s="12">
        <f t="shared" si="8"/>
        <v>38</v>
      </c>
      <c r="S64" s="12">
        <f t="shared" si="9"/>
        <v>18</v>
      </c>
      <c r="T64" s="13">
        <f t="shared" si="10"/>
        <v>56</v>
      </c>
    </row>
    <row r="65" spans="1:20" x14ac:dyDescent="0.3">
      <c r="A65" s="7" t="s">
        <v>31</v>
      </c>
      <c r="B65" s="11">
        <v>2</v>
      </c>
      <c r="C65" s="11">
        <v>3</v>
      </c>
      <c r="D65" s="11">
        <v>1</v>
      </c>
      <c r="E65" s="11">
        <v>0</v>
      </c>
      <c r="F65" s="11">
        <v>2</v>
      </c>
      <c r="G65" s="11">
        <v>0</v>
      </c>
      <c r="H65" s="11">
        <v>7</v>
      </c>
      <c r="I65" s="11">
        <v>2</v>
      </c>
      <c r="J65" s="11">
        <v>1</v>
      </c>
      <c r="K65" s="11">
        <v>0</v>
      </c>
      <c r="L65" s="11">
        <v>1</v>
      </c>
      <c r="M65" s="11">
        <v>2</v>
      </c>
      <c r="N65" s="11">
        <v>1</v>
      </c>
      <c r="O65" s="11">
        <v>0</v>
      </c>
      <c r="P65" s="11">
        <v>14</v>
      </c>
      <c r="Q65" s="11">
        <v>25</v>
      </c>
      <c r="R65" s="12">
        <f t="shared" si="8"/>
        <v>29</v>
      </c>
      <c r="S65" s="12">
        <f t="shared" si="9"/>
        <v>32</v>
      </c>
      <c r="T65" s="13">
        <f t="shared" si="10"/>
        <v>61</v>
      </c>
    </row>
    <row r="66" spans="1:20" ht="15.6" x14ac:dyDescent="0.3">
      <c r="A66" s="119" t="s">
        <v>12</v>
      </c>
      <c r="B66" s="120">
        <f>SUM(B52:B65)</f>
        <v>81</v>
      </c>
      <c r="C66" s="120">
        <f t="shared" ref="C66:T66" si="11">SUM(C52:C65)</f>
        <v>61</v>
      </c>
      <c r="D66" s="120">
        <f t="shared" si="11"/>
        <v>16</v>
      </c>
      <c r="E66" s="120">
        <f t="shared" si="11"/>
        <v>6</v>
      </c>
      <c r="F66" s="120">
        <f t="shared" si="11"/>
        <v>29</v>
      </c>
      <c r="G66" s="120">
        <f t="shared" si="11"/>
        <v>19</v>
      </c>
      <c r="H66" s="120">
        <f t="shared" si="11"/>
        <v>61</v>
      </c>
      <c r="I66" s="120">
        <f t="shared" si="11"/>
        <v>54</v>
      </c>
      <c r="J66" s="120">
        <f t="shared" si="11"/>
        <v>12</v>
      </c>
      <c r="K66" s="120">
        <f t="shared" si="11"/>
        <v>8</v>
      </c>
      <c r="L66" s="120">
        <f t="shared" si="11"/>
        <v>52</v>
      </c>
      <c r="M66" s="120">
        <f t="shared" si="11"/>
        <v>46</v>
      </c>
      <c r="N66" s="120">
        <f t="shared" si="11"/>
        <v>17</v>
      </c>
      <c r="O66" s="120">
        <f t="shared" si="11"/>
        <v>10</v>
      </c>
      <c r="P66" s="120">
        <f t="shared" si="11"/>
        <v>139</v>
      </c>
      <c r="Q66" s="120">
        <f t="shared" si="11"/>
        <v>161</v>
      </c>
      <c r="R66" s="120">
        <f t="shared" si="11"/>
        <v>407</v>
      </c>
      <c r="S66" s="120">
        <f t="shared" si="11"/>
        <v>365</v>
      </c>
      <c r="T66" s="120">
        <f t="shared" si="11"/>
        <v>772</v>
      </c>
    </row>
    <row r="67" spans="1:20" ht="23.4" x14ac:dyDescent="0.45">
      <c r="A67" s="340" t="s">
        <v>43</v>
      </c>
      <c r="B67" s="340"/>
      <c r="C67" s="340"/>
      <c r="D67" s="340"/>
      <c r="E67" s="340"/>
      <c r="F67" s="340"/>
      <c r="G67" s="340"/>
      <c r="H67" s="340"/>
      <c r="I67" s="340"/>
      <c r="J67" s="340"/>
      <c r="K67" s="340"/>
      <c r="L67" s="340"/>
      <c r="M67" s="340"/>
      <c r="N67" s="340"/>
      <c r="O67" s="340"/>
      <c r="P67" s="340"/>
      <c r="Q67" s="340"/>
      <c r="R67" s="340"/>
    </row>
    <row r="68" spans="1:20" ht="19.8" customHeight="1" thickBot="1" x14ac:dyDescent="0.45">
      <c r="A68" s="341" t="s">
        <v>2</v>
      </c>
      <c r="B68" s="341"/>
      <c r="C68" s="341"/>
      <c r="D68" s="341"/>
      <c r="E68" s="341"/>
      <c r="F68" s="341"/>
      <c r="G68" s="341"/>
      <c r="H68" s="341"/>
      <c r="I68" s="341"/>
      <c r="J68" s="341"/>
      <c r="K68" s="341"/>
      <c r="L68" s="341"/>
      <c r="M68" s="341"/>
      <c r="N68" s="341"/>
      <c r="O68" s="341"/>
      <c r="P68" s="341"/>
      <c r="Q68" s="341"/>
      <c r="R68" s="341"/>
    </row>
    <row r="69" spans="1:20" ht="21.6" thickBot="1" x14ac:dyDescent="0.35">
      <c r="A69" s="333" t="s">
        <v>44</v>
      </c>
      <c r="B69" s="335" t="s">
        <v>11</v>
      </c>
      <c r="C69" s="336"/>
      <c r="D69" s="335" t="s">
        <v>4</v>
      </c>
      <c r="E69" s="336"/>
      <c r="F69" s="335" t="s">
        <v>5</v>
      </c>
      <c r="G69" s="336"/>
      <c r="H69" s="337" t="s">
        <v>45</v>
      </c>
      <c r="I69" s="338"/>
      <c r="J69" s="335" t="s">
        <v>46</v>
      </c>
      <c r="K69" s="336"/>
      <c r="L69" s="337" t="s">
        <v>47</v>
      </c>
      <c r="M69" s="338"/>
      <c r="N69" s="335" t="s">
        <v>48</v>
      </c>
      <c r="O69" s="336"/>
      <c r="P69" s="335" t="s">
        <v>49</v>
      </c>
      <c r="Q69" s="336"/>
      <c r="R69" s="328" t="s">
        <v>50</v>
      </c>
      <c r="S69" s="328" t="s">
        <v>51</v>
      </c>
    </row>
    <row r="70" spans="1:20" ht="18" thickBot="1" x14ac:dyDescent="0.35">
      <c r="A70" s="334"/>
      <c r="B70" s="157" t="s">
        <v>16</v>
      </c>
      <c r="C70" s="158" t="s">
        <v>15</v>
      </c>
      <c r="D70" s="157" t="s">
        <v>16</v>
      </c>
      <c r="E70" s="158" t="s">
        <v>15</v>
      </c>
      <c r="F70" s="157" t="s">
        <v>16</v>
      </c>
      <c r="G70" s="158" t="s">
        <v>15</v>
      </c>
      <c r="H70" s="159" t="s">
        <v>16</v>
      </c>
      <c r="I70" s="160" t="s">
        <v>15</v>
      </c>
      <c r="J70" s="157" t="s">
        <v>16</v>
      </c>
      <c r="K70" s="158" t="s">
        <v>15</v>
      </c>
      <c r="L70" s="159" t="s">
        <v>16</v>
      </c>
      <c r="M70" s="160" t="s">
        <v>15</v>
      </c>
      <c r="N70" s="157" t="s">
        <v>16</v>
      </c>
      <c r="O70" s="158" t="s">
        <v>15</v>
      </c>
      <c r="P70" s="157" t="s">
        <v>16</v>
      </c>
      <c r="Q70" s="158" t="s">
        <v>15</v>
      </c>
      <c r="R70" s="339"/>
      <c r="S70" s="329"/>
    </row>
    <row r="71" spans="1:20" ht="54.6" thickBot="1" x14ac:dyDescent="0.35">
      <c r="A71" s="143" t="s">
        <v>52</v>
      </c>
      <c r="B71" s="144">
        <v>4</v>
      </c>
      <c r="C71" s="145">
        <v>1</v>
      </c>
      <c r="D71" s="144">
        <v>2</v>
      </c>
      <c r="E71" s="145">
        <v>0</v>
      </c>
      <c r="F71" s="144">
        <v>1</v>
      </c>
      <c r="G71" s="145">
        <v>1</v>
      </c>
      <c r="H71" s="146">
        <v>0</v>
      </c>
      <c r="I71" s="147">
        <v>0</v>
      </c>
      <c r="J71" s="144">
        <v>2</v>
      </c>
      <c r="K71" s="145">
        <v>0</v>
      </c>
      <c r="L71" s="146">
        <v>0</v>
      </c>
      <c r="M71" s="147">
        <v>0</v>
      </c>
      <c r="N71" s="144">
        <v>5</v>
      </c>
      <c r="O71" s="145">
        <v>3</v>
      </c>
      <c r="P71" s="144">
        <v>3</v>
      </c>
      <c r="Q71" s="145">
        <v>0</v>
      </c>
      <c r="R71" s="148">
        <v>22</v>
      </c>
      <c r="S71" s="149">
        <v>40</v>
      </c>
    </row>
    <row r="72" spans="1:20" ht="36.6" thickBot="1" x14ac:dyDescent="0.35">
      <c r="A72" s="143" t="s">
        <v>53</v>
      </c>
      <c r="B72" s="144">
        <v>4</v>
      </c>
      <c r="C72" s="145">
        <v>1</v>
      </c>
      <c r="D72" s="144">
        <v>0</v>
      </c>
      <c r="E72" s="145">
        <v>1</v>
      </c>
      <c r="F72" s="144">
        <v>1</v>
      </c>
      <c r="G72" s="145">
        <v>1</v>
      </c>
      <c r="H72" s="146">
        <v>1</v>
      </c>
      <c r="I72" s="147">
        <v>0</v>
      </c>
      <c r="J72" s="144">
        <v>4</v>
      </c>
      <c r="K72" s="145">
        <v>2</v>
      </c>
      <c r="L72" s="146">
        <v>0</v>
      </c>
      <c r="M72" s="147">
        <v>1</v>
      </c>
      <c r="N72" s="144">
        <v>7</v>
      </c>
      <c r="O72" s="145">
        <v>1</v>
      </c>
      <c r="P72" s="144">
        <v>2</v>
      </c>
      <c r="Q72" s="145">
        <v>1</v>
      </c>
      <c r="R72" s="148">
        <v>27</v>
      </c>
      <c r="S72" s="149">
        <v>30</v>
      </c>
    </row>
    <row r="73" spans="1:20" ht="36.6" thickBot="1" x14ac:dyDescent="0.35">
      <c r="A73" s="143" t="s">
        <v>54</v>
      </c>
      <c r="B73" s="144">
        <v>2</v>
      </c>
      <c r="C73" s="145">
        <v>3</v>
      </c>
      <c r="D73" s="144">
        <v>0</v>
      </c>
      <c r="E73" s="145">
        <v>3</v>
      </c>
      <c r="F73" s="144">
        <v>0</v>
      </c>
      <c r="G73" s="145">
        <v>1</v>
      </c>
      <c r="H73" s="146">
        <v>0</v>
      </c>
      <c r="I73" s="147">
        <v>0</v>
      </c>
      <c r="J73" s="144">
        <v>4</v>
      </c>
      <c r="K73" s="145">
        <v>1</v>
      </c>
      <c r="L73" s="146">
        <v>1</v>
      </c>
      <c r="M73" s="147">
        <v>0</v>
      </c>
      <c r="N73" s="144">
        <v>4</v>
      </c>
      <c r="O73" s="145">
        <v>3</v>
      </c>
      <c r="P73" s="144">
        <v>1</v>
      </c>
      <c r="Q73" s="145">
        <v>2</v>
      </c>
      <c r="R73" s="148">
        <v>25</v>
      </c>
      <c r="S73" s="149">
        <v>30</v>
      </c>
    </row>
    <row r="74" spans="1:20" ht="21.6" thickBot="1" x14ac:dyDescent="0.35">
      <c r="A74" s="136" t="s">
        <v>55</v>
      </c>
      <c r="B74" s="137">
        <v>4</v>
      </c>
      <c r="C74" s="138">
        <v>2</v>
      </c>
      <c r="D74" s="137">
        <v>3</v>
      </c>
      <c r="E74" s="138">
        <v>1</v>
      </c>
      <c r="F74" s="137">
        <v>1</v>
      </c>
      <c r="G74" s="138">
        <v>0</v>
      </c>
      <c r="H74" s="139">
        <v>0</v>
      </c>
      <c r="I74" s="140">
        <v>1</v>
      </c>
      <c r="J74" s="137">
        <v>2</v>
      </c>
      <c r="K74" s="138">
        <v>3</v>
      </c>
      <c r="L74" s="139">
        <v>0</v>
      </c>
      <c r="M74" s="140">
        <v>1</v>
      </c>
      <c r="N74" s="137">
        <v>5</v>
      </c>
      <c r="O74" s="138">
        <v>1</v>
      </c>
      <c r="P74" s="137">
        <v>0</v>
      </c>
      <c r="Q74" s="138">
        <v>1</v>
      </c>
      <c r="R74" s="15">
        <v>25</v>
      </c>
      <c r="S74" s="20">
        <v>40</v>
      </c>
    </row>
    <row r="75" spans="1:20" ht="36.6" thickBot="1" x14ac:dyDescent="0.35">
      <c r="A75" s="155" t="s">
        <v>39</v>
      </c>
      <c r="B75" s="153">
        <v>14</v>
      </c>
      <c r="C75" s="153">
        <v>7</v>
      </c>
      <c r="D75" s="153">
        <v>5</v>
      </c>
      <c r="E75" s="153">
        <v>5</v>
      </c>
      <c r="F75" s="153">
        <v>3</v>
      </c>
      <c r="G75" s="153">
        <v>3</v>
      </c>
      <c r="H75" s="153">
        <v>1</v>
      </c>
      <c r="I75" s="153">
        <v>1</v>
      </c>
      <c r="J75" s="153">
        <v>12</v>
      </c>
      <c r="K75" s="153">
        <v>6</v>
      </c>
      <c r="L75" s="153">
        <v>1</v>
      </c>
      <c r="M75" s="153">
        <v>2</v>
      </c>
      <c r="N75" s="153">
        <v>21</v>
      </c>
      <c r="O75" s="153">
        <v>8</v>
      </c>
      <c r="P75" s="153">
        <v>6</v>
      </c>
      <c r="Q75" s="153">
        <v>4</v>
      </c>
      <c r="R75" s="152">
        <v>99</v>
      </c>
      <c r="S75" s="154"/>
    </row>
    <row r="76" spans="1:20" ht="36.6" thickBot="1" x14ac:dyDescent="0.35">
      <c r="A76" s="156" t="s">
        <v>56</v>
      </c>
      <c r="B76" s="330">
        <v>21</v>
      </c>
      <c r="C76" s="331"/>
      <c r="D76" s="330">
        <v>10</v>
      </c>
      <c r="E76" s="331"/>
      <c r="F76" s="330">
        <v>6</v>
      </c>
      <c r="G76" s="331"/>
      <c r="H76" s="330">
        <v>2</v>
      </c>
      <c r="I76" s="331"/>
      <c r="J76" s="330">
        <v>18</v>
      </c>
      <c r="K76" s="331"/>
      <c r="L76" s="330">
        <v>3</v>
      </c>
      <c r="M76" s="331"/>
      <c r="N76" s="330">
        <v>29</v>
      </c>
      <c r="O76" s="331"/>
      <c r="P76" s="330">
        <v>10</v>
      </c>
      <c r="Q76" s="331"/>
      <c r="R76" s="150">
        <v>99</v>
      </c>
      <c r="S76" s="151">
        <v>140</v>
      </c>
    </row>
    <row r="77" spans="1:20" ht="21.6" thickBot="1" x14ac:dyDescent="0.35">
      <c r="A77" s="332" t="s">
        <v>42</v>
      </c>
      <c r="B77" s="332"/>
      <c r="C77" s="332"/>
      <c r="D77" s="332"/>
      <c r="E77" s="332"/>
      <c r="F77" s="332"/>
      <c r="G77" s="332"/>
      <c r="H77" s="332"/>
      <c r="I77" s="332"/>
      <c r="J77" s="332"/>
      <c r="K77" s="332"/>
      <c r="L77" s="332"/>
      <c r="M77" s="332"/>
      <c r="N77" s="332"/>
      <c r="O77" s="332"/>
      <c r="P77" s="332"/>
      <c r="Q77" s="332"/>
      <c r="R77" s="332"/>
      <c r="S77" s="141"/>
    </row>
    <row r="78" spans="1:20" ht="21.6" thickBot="1" x14ac:dyDescent="0.35">
      <c r="A78" s="333" t="s">
        <v>44</v>
      </c>
      <c r="B78" s="335" t="s">
        <v>11</v>
      </c>
      <c r="C78" s="336"/>
      <c r="D78" s="335" t="s">
        <v>4</v>
      </c>
      <c r="E78" s="336"/>
      <c r="F78" s="335" t="s">
        <v>5</v>
      </c>
      <c r="G78" s="336"/>
      <c r="H78" s="337" t="s">
        <v>45</v>
      </c>
      <c r="I78" s="338"/>
      <c r="J78" s="335" t="s">
        <v>46</v>
      </c>
      <c r="K78" s="336"/>
      <c r="L78" s="337" t="s">
        <v>47</v>
      </c>
      <c r="M78" s="338"/>
      <c r="N78" s="335" t="s">
        <v>48</v>
      </c>
      <c r="O78" s="336"/>
      <c r="P78" s="335" t="s">
        <v>49</v>
      </c>
      <c r="Q78" s="336"/>
      <c r="R78" s="328" t="s">
        <v>50</v>
      </c>
      <c r="S78" s="328" t="s">
        <v>51</v>
      </c>
    </row>
    <row r="79" spans="1:20" ht="18" thickBot="1" x14ac:dyDescent="0.35">
      <c r="A79" s="334"/>
      <c r="B79" s="157" t="s">
        <v>16</v>
      </c>
      <c r="C79" s="158" t="s">
        <v>15</v>
      </c>
      <c r="D79" s="157" t="s">
        <v>16</v>
      </c>
      <c r="E79" s="158" t="s">
        <v>15</v>
      </c>
      <c r="F79" s="157" t="s">
        <v>16</v>
      </c>
      <c r="G79" s="158" t="s">
        <v>15</v>
      </c>
      <c r="H79" s="159" t="s">
        <v>16</v>
      </c>
      <c r="I79" s="160" t="s">
        <v>15</v>
      </c>
      <c r="J79" s="157" t="s">
        <v>16</v>
      </c>
      <c r="K79" s="158" t="s">
        <v>15</v>
      </c>
      <c r="L79" s="159" t="s">
        <v>16</v>
      </c>
      <c r="M79" s="160" t="s">
        <v>15</v>
      </c>
      <c r="N79" s="157" t="s">
        <v>16</v>
      </c>
      <c r="O79" s="158" t="s">
        <v>15</v>
      </c>
      <c r="P79" s="157" t="s">
        <v>16</v>
      </c>
      <c r="Q79" s="158" t="s">
        <v>15</v>
      </c>
      <c r="R79" s="339"/>
      <c r="S79" s="329"/>
    </row>
    <row r="80" spans="1:20" ht="54.6" thickBot="1" x14ac:dyDescent="0.35">
      <c r="A80" s="143" t="s">
        <v>52</v>
      </c>
      <c r="B80" s="144">
        <v>0</v>
      </c>
      <c r="C80" s="145">
        <v>3</v>
      </c>
      <c r="D80" s="144">
        <v>0</v>
      </c>
      <c r="E80" s="145">
        <v>2</v>
      </c>
      <c r="F80" s="144">
        <v>0</v>
      </c>
      <c r="G80" s="145">
        <v>0</v>
      </c>
      <c r="H80" s="146">
        <v>0</v>
      </c>
      <c r="I80" s="147">
        <v>1</v>
      </c>
      <c r="J80" s="144">
        <v>1</v>
      </c>
      <c r="K80" s="145">
        <v>0</v>
      </c>
      <c r="L80" s="146">
        <v>1</v>
      </c>
      <c r="M80" s="147">
        <v>0</v>
      </c>
      <c r="N80" s="144">
        <v>2</v>
      </c>
      <c r="O80" s="145">
        <v>2</v>
      </c>
      <c r="P80" s="144">
        <v>1</v>
      </c>
      <c r="Q80" s="145">
        <v>2</v>
      </c>
      <c r="R80" s="161">
        <v>15</v>
      </c>
      <c r="S80" s="149">
        <v>40</v>
      </c>
    </row>
    <row r="81" spans="1:19" ht="36.6" thickBot="1" x14ac:dyDescent="0.35">
      <c r="A81" s="143" t="s">
        <v>53</v>
      </c>
      <c r="B81" s="144">
        <v>2</v>
      </c>
      <c r="C81" s="145">
        <v>2</v>
      </c>
      <c r="D81" s="144">
        <v>3</v>
      </c>
      <c r="E81" s="145">
        <v>1</v>
      </c>
      <c r="F81" s="144">
        <v>0</v>
      </c>
      <c r="G81" s="145">
        <v>1</v>
      </c>
      <c r="H81" s="146">
        <v>2</v>
      </c>
      <c r="I81" s="147">
        <v>1</v>
      </c>
      <c r="J81" s="144">
        <v>4</v>
      </c>
      <c r="K81" s="145">
        <v>1</v>
      </c>
      <c r="L81" s="146">
        <v>0</v>
      </c>
      <c r="M81" s="147">
        <v>0</v>
      </c>
      <c r="N81" s="144">
        <v>9</v>
      </c>
      <c r="O81" s="145">
        <v>0</v>
      </c>
      <c r="P81" s="144">
        <v>3</v>
      </c>
      <c r="Q81" s="145">
        <v>1</v>
      </c>
      <c r="R81" s="161">
        <v>30</v>
      </c>
      <c r="S81" s="149">
        <v>30</v>
      </c>
    </row>
    <row r="82" spans="1:19" ht="36.6" thickBot="1" x14ac:dyDescent="0.35">
      <c r="A82" s="143" t="s">
        <v>54</v>
      </c>
      <c r="B82" s="144">
        <v>0</v>
      </c>
      <c r="C82" s="145">
        <v>5</v>
      </c>
      <c r="D82" s="144">
        <v>1</v>
      </c>
      <c r="E82" s="145">
        <v>1</v>
      </c>
      <c r="F82" s="144">
        <v>0</v>
      </c>
      <c r="G82" s="145">
        <v>0</v>
      </c>
      <c r="H82" s="146">
        <v>2</v>
      </c>
      <c r="I82" s="147">
        <v>0</v>
      </c>
      <c r="J82" s="144">
        <v>0</v>
      </c>
      <c r="K82" s="145">
        <v>2</v>
      </c>
      <c r="L82" s="146">
        <v>0</v>
      </c>
      <c r="M82" s="147">
        <v>0</v>
      </c>
      <c r="N82" s="144">
        <v>2</v>
      </c>
      <c r="O82" s="145">
        <v>3</v>
      </c>
      <c r="P82" s="144">
        <v>1</v>
      </c>
      <c r="Q82" s="145">
        <v>1</v>
      </c>
      <c r="R82" s="161">
        <v>18</v>
      </c>
      <c r="S82" s="149">
        <v>30</v>
      </c>
    </row>
    <row r="83" spans="1:19" ht="21.6" thickBot="1" x14ac:dyDescent="0.35">
      <c r="A83" s="136" t="s">
        <v>55</v>
      </c>
      <c r="B83" s="137">
        <v>11</v>
      </c>
      <c r="C83" s="138">
        <v>2</v>
      </c>
      <c r="D83" s="137">
        <v>1</v>
      </c>
      <c r="E83" s="138">
        <v>4</v>
      </c>
      <c r="F83" s="137">
        <v>2</v>
      </c>
      <c r="G83" s="138">
        <v>1</v>
      </c>
      <c r="H83" s="139">
        <v>1</v>
      </c>
      <c r="I83" s="140">
        <v>1</v>
      </c>
      <c r="J83" s="137">
        <v>5</v>
      </c>
      <c r="K83" s="138">
        <v>2</v>
      </c>
      <c r="L83" s="139">
        <v>1</v>
      </c>
      <c r="M83" s="140">
        <v>0</v>
      </c>
      <c r="N83" s="137">
        <v>4</v>
      </c>
      <c r="O83" s="138">
        <v>3</v>
      </c>
      <c r="P83" s="137">
        <v>1</v>
      </c>
      <c r="Q83" s="138">
        <v>0</v>
      </c>
      <c r="R83" s="16">
        <v>40</v>
      </c>
      <c r="S83" s="20">
        <v>40</v>
      </c>
    </row>
    <row r="84" spans="1:19" ht="36.6" thickBot="1" x14ac:dyDescent="0.35">
      <c r="A84" s="155" t="s">
        <v>39</v>
      </c>
      <c r="B84" s="153">
        <v>14</v>
      </c>
      <c r="C84" s="153">
        <v>12</v>
      </c>
      <c r="D84" s="153">
        <v>5</v>
      </c>
      <c r="E84" s="153">
        <v>8</v>
      </c>
      <c r="F84" s="153">
        <v>2</v>
      </c>
      <c r="G84" s="153">
        <v>2</v>
      </c>
      <c r="H84" s="153">
        <v>5</v>
      </c>
      <c r="I84" s="153">
        <v>3</v>
      </c>
      <c r="J84" s="153">
        <v>10</v>
      </c>
      <c r="K84" s="153">
        <v>5</v>
      </c>
      <c r="L84" s="153">
        <v>2</v>
      </c>
      <c r="M84" s="153">
        <v>0</v>
      </c>
      <c r="N84" s="153">
        <v>17</v>
      </c>
      <c r="O84" s="153">
        <v>8</v>
      </c>
      <c r="P84" s="153">
        <v>6</v>
      </c>
      <c r="Q84" s="153">
        <v>4</v>
      </c>
      <c r="R84" s="163">
        <v>103</v>
      </c>
      <c r="S84" s="154"/>
    </row>
    <row r="85" spans="1:19" ht="36.6" thickBot="1" x14ac:dyDescent="0.35">
      <c r="A85" s="156" t="s">
        <v>56</v>
      </c>
      <c r="B85" s="330">
        <v>26</v>
      </c>
      <c r="C85" s="331"/>
      <c r="D85" s="330">
        <v>13</v>
      </c>
      <c r="E85" s="331"/>
      <c r="F85" s="330">
        <v>4</v>
      </c>
      <c r="G85" s="331"/>
      <c r="H85" s="330">
        <v>8</v>
      </c>
      <c r="I85" s="331"/>
      <c r="J85" s="330">
        <v>15</v>
      </c>
      <c r="K85" s="331"/>
      <c r="L85" s="330">
        <v>2</v>
      </c>
      <c r="M85" s="331"/>
      <c r="N85" s="330">
        <v>25</v>
      </c>
      <c r="O85" s="331"/>
      <c r="P85" s="330">
        <v>10</v>
      </c>
      <c r="Q85" s="331"/>
      <c r="R85" s="162">
        <v>103</v>
      </c>
      <c r="S85" s="151">
        <v>140</v>
      </c>
    </row>
    <row r="86" spans="1:19" ht="18.600000000000001" thickBot="1" x14ac:dyDescent="0.35">
      <c r="A86" s="142"/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</row>
    <row r="87" spans="1:19" ht="36.6" thickBot="1" x14ac:dyDescent="0.35">
      <c r="A87" s="164" t="s">
        <v>57</v>
      </c>
      <c r="B87" s="324">
        <v>21</v>
      </c>
      <c r="C87" s="324"/>
      <c r="D87" s="324">
        <v>10</v>
      </c>
      <c r="E87" s="324"/>
      <c r="F87" s="324">
        <v>6</v>
      </c>
      <c r="G87" s="324"/>
      <c r="H87" s="324">
        <v>2</v>
      </c>
      <c r="I87" s="324"/>
      <c r="J87" s="324">
        <v>18</v>
      </c>
      <c r="K87" s="324"/>
      <c r="L87" s="324">
        <v>3</v>
      </c>
      <c r="M87" s="324"/>
      <c r="N87" s="324">
        <v>29</v>
      </c>
      <c r="O87" s="324"/>
      <c r="P87" s="324">
        <v>10</v>
      </c>
      <c r="Q87" s="324"/>
      <c r="R87" s="165">
        <v>99</v>
      </c>
      <c r="S87" s="141"/>
    </row>
    <row r="88" spans="1:19" ht="36.6" thickBot="1" x14ac:dyDescent="0.35">
      <c r="A88" s="164" t="s">
        <v>58</v>
      </c>
      <c r="B88" s="327">
        <v>26</v>
      </c>
      <c r="C88" s="327"/>
      <c r="D88" s="327">
        <v>13</v>
      </c>
      <c r="E88" s="327"/>
      <c r="F88" s="327">
        <v>4</v>
      </c>
      <c r="G88" s="327"/>
      <c r="H88" s="327">
        <v>8</v>
      </c>
      <c r="I88" s="327"/>
      <c r="J88" s="327">
        <v>15</v>
      </c>
      <c r="K88" s="327"/>
      <c r="L88" s="327">
        <v>2</v>
      </c>
      <c r="M88" s="327"/>
      <c r="N88" s="327">
        <v>25</v>
      </c>
      <c r="O88" s="327"/>
      <c r="P88" s="327">
        <v>10</v>
      </c>
      <c r="Q88" s="327"/>
      <c r="R88" s="165">
        <v>103</v>
      </c>
      <c r="S88" s="141"/>
    </row>
    <row r="89" spans="1:19" ht="54.6" thickBot="1" x14ac:dyDescent="0.35">
      <c r="A89" s="164" t="s">
        <v>59</v>
      </c>
      <c r="B89" s="325">
        <v>47</v>
      </c>
      <c r="C89" s="326"/>
      <c r="D89" s="325">
        <v>23</v>
      </c>
      <c r="E89" s="326"/>
      <c r="F89" s="325">
        <v>10</v>
      </c>
      <c r="G89" s="326"/>
      <c r="H89" s="325">
        <v>10</v>
      </c>
      <c r="I89" s="326"/>
      <c r="J89" s="325">
        <v>33</v>
      </c>
      <c r="K89" s="326"/>
      <c r="L89" s="325">
        <v>5</v>
      </c>
      <c r="M89" s="326"/>
      <c r="N89" s="325">
        <v>54</v>
      </c>
      <c r="O89" s="326"/>
      <c r="P89" s="325">
        <v>20</v>
      </c>
      <c r="Q89" s="326"/>
      <c r="R89" s="165">
        <v>202</v>
      </c>
      <c r="S89" s="141"/>
    </row>
    <row r="92" spans="1:19" ht="22.8" customHeight="1" x14ac:dyDescent="0.3">
      <c r="A92" s="174" t="s">
        <v>60</v>
      </c>
      <c r="B92" s="174" t="s">
        <v>4</v>
      </c>
      <c r="C92" s="174" t="s">
        <v>5</v>
      </c>
      <c r="D92" s="174" t="s">
        <v>61</v>
      </c>
      <c r="E92" s="174" t="s">
        <v>62</v>
      </c>
      <c r="F92" s="174" t="s">
        <v>63</v>
      </c>
      <c r="G92" s="175"/>
    </row>
    <row r="93" spans="1:19" ht="22.8" customHeight="1" x14ac:dyDescent="0.3">
      <c r="A93" s="176" t="s">
        <v>64</v>
      </c>
      <c r="B93" s="177">
        <f>B20+C20</f>
        <v>166</v>
      </c>
      <c r="C93" s="177">
        <f>D20+E20</f>
        <v>28</v>
      </c>
      <c r="D93" s="177">
        <f>SUM(F20:O20)</f>
        <v>407</v>
      </c>
      <c r="E93" s="177">
        <v>346</v>
      </c>
      <c r="F93" s="181">
        <f>SUM(B93:E93)</f>
        <v>947</v>
      </c>
      <c r="G93" s="175"/>
    </row>
    <row r="94" spans="1:19" ht="22.8" customHeight="1" x14ac:dyDescent="0.3">
      <c r="A94" s="176" t="s">
        <v>65</v>
      </c>
      <c r="B94" s="177">
        <f>B42+C42</f>
        <v>176</v>
      </c>
      <c r="C94" s="177">
        <f>D42+E42</f>
        <v>23</v>
      </c>
      <c r="D94" s="177">
        <f>SUM(F42:O42)</f>
        <v>294</v>
      </c>
      <c r="E94" s="177">
        <f>P42+Q42</f>
        <v>428</v>
      </c>
      <c r="F94" s="181">
        <f t="shared" ref="F94:F95" si="12">SUM(B94:E94)</f>
        <v>921</v>
      </c>
      <c r="G94" s="175"/>
    </row>
    <row r="95" spans="1:19" ht="22.8" customHeight="1" x14ac:dyDescent="0.3">
      <c r="A95" s="176" t="s">
        <v>66</v>
      </c>
      <c r="B95" s="177">
        <f>B66+C66</f>
        <v>142</v>
      </c>
      <c r="C95" s="177">
        <f>D66+E66</f>
        <v>22</v>
      </c>
      <c r="D95" s="177">
        <f>SUM(F66:O66)</f>
        <v>308</v>
      </c>
      <c r="E95" s="177">
        <f>P66+Q66</f>
        <v>300</v>
      </c>
      <c r="F95" s="181">
        <f t="shared" si="12"/>
        <v>772</v>
      </c>
      <c r="G95" s="175"/>
    </row>
    <row r="96" spans="1:19" ht="22.8" customHeight="1" x14ac:dyDescent="0.3">
      <c r="A96" s="178" t="s">
        <v>73</v>
      </c>
      <c r="B96" s="179">
        <f>D76</f>
        <v>10</v>
      </c>
      <c r="C96" s="179">
        <f>F76</f>
        <v>6</v>
      </c>
      <c r="D96" s="179">
        <v>62</v>
      </c>
      <c r="E96" s="179">
        <f>B76</f>
        <v>21</v>
      </c>
      <c r="F96" s="182">
        <f>SUM(B96:E96)</f>
        <v>99</v>
      </c>
      <c r="G96" s="175"/>
    </row>
    <row r="97" spans="1:7" ht="22.8" customHeight="1" x14ac:dyDescent="0.3">
      <c r="A97" s="178" t="s">
        <v>74</v>
      </c>
      <c r="B97" s="179">
        <f>D85</f>
        <v>13</v>
      </c>
      <c r="C97" s="179">
        <f>F85</f>
        <v>4</v>
      </c>
      <c r="D97" s="179">
        <v>60</v>
      </c>
      <c r="E97" s="179">
        <f>B85</f>
        <v>26</v>
      </c>
      <c r="F97" s="182">
        <f>SUM(B97:E97)</f>
        <v>103</v>
      </c>
      <c r="G97" s="175"/>
    </row>
    <row r="98" spans="1:7" ht="37.200000000000003" customHeight="1" x14ac:dyDescent="0.3">
      <c r="A98" s="180" t="s">
        <v>41</v>
      </c>
      <c r="B98" s="180">
        <f>SUM(B93:B97)</f>
        <v>507</v>
      </c>
      <c r="C98" s="180">
        <f t="shared" ref="C98:E98" si="13">SUM(C93:C97)</f>
        <v>83</v>
      </c>
      <c r="D98" s="180">
        <f t="shared" si="13"/>
        <v>1131</v>
      </c>
      <c r="E98" s="180">
        <f t="shared" si="13"/>
        <v>1121</v>
      </c>
      <c r="F98" s="180">
        <f>SUM(F93:F97)</f>
        <v>2842</v>
      </c>
      <c r="G98" s="175"/>
    </row>
    <row r="99" spans="1:7" ht="15.6" x14ac:dyDescent="0.3">
      <c r="A99" s="175"/>
      <c r="B99" s="175"/>
      <c r="C99" s="175"/>
      <c r="D99" s="175"/>
      <c r="E99" s="175"/>
      <c r="F99" s="175"/>
      <c r="G99" s="175"/>
    </row>
    <row r="100" spans="1:7" ht="15" x14ac:dyDescent="0.3">
      <c r="A100" s="174" t="s">
        <v>78</v>
      </c>
      <c r="B100" s="174" t="s">
        <v>67</v>
      </c>
      <c r="C100" s="174" t="s">
        <v>61</v>
      </c>
      <c r="D100" s="174" t="s">
        <v>11</v>
      </c>
      <c r="E100" s="174" t="s">
        <v>68</v>
      </c>
      <c r="F100" s="174" t="s">
        <v>69</v>
      </c>
      <c r="G100" s="174" t="s">
        <v>12</v>
      </c>
    </row>
    <row r="101" spans="1:7" ht="15" x14ac:dyDescent="0.3">
      <c r="A101" s="176" t="s">
        <v>70</v>
      </c>
      <c r="B101" s="185">
        <f>SUM(B6:E10)+SUM(B13:E16)+SUM(B29:E33)+SUM(B35:E38)+SUM(B52:E56)+SUM(B58:E62)</f>
        <v>179</v>
      </c>
      <c r="C101" s="185">
        <f>SUM(F6:O10)+SUM(F13:O16)+SUM(F29:O33)+SUM(F35:O38)+SUM(F52:O56)+SUM(F58:O62)</f>
        <v>405</v>
      </c>
      <c r="D101" s="185">
        <f>SUM(P6:Q10)+SUM(P13:Q16)+SUM(P29:Q33)+SUM(P35:Q38)+SUM(P52:Q56)+SUM(P58:Q62)</f>
        <v>307</v>
      </c>
      <c r="E101" s="185">
        <f>SUM(R6:R10)+SUM(R13:R16)+SUM(R29:R33)+SUM(R35:R38)+SUM(R52:R56)+SUM(R58:R62)</f>
        <v>393</v>
      </c>
      <c r="F101" s="185">
        <f>SUM(S6:S10)+SUM(S13:S16)+SUM(S29:S33)+SUM(S35:S38)+SUM(S52:S56)+SUM(S58:S62)</f>
        <v>498</v>
      </c>
      <c r="G101" s="186">
        <f>E101+F101</f>
        <v>891</v>
      </c>
    </row>
    <row r="102" spans="1:7" ht="15" x14ac:dyDescent="0.3">
      <c r="A102" s="176" t="s">
        <v>71</v>
      </c>
      <c r="B102" s="185">
        <f>SUM(B11:E11)+SUM(B17:E17)+SUM(B34:E34)+SUM(B39:E39)+SUM(B57:E57)+SUM(B63:E63)</f>
        <v>292</v>
      </c>
      <c r="C102" s="185">
        <f>SUM(F11:O11)+SUM(F17:O17)+SUM(F34:O34)+SUM(F39:O39)+SUM(F57:O57)+SUM(F63:O63)</f>
        <v>509</v>
      </c>
      <c r="D102" s="185">
        <v>540</v>
      </c>
      <c r="E102" s="185">
        <v>738</v>
      </c>
      <c r="F102" s="185">
        <v>603</v>
      </c>
      <c r="G102" s="186">
        <f>E102+F102</f>
        <v>1341</v>
      </c>
    </row>
    <row r="103" spans="1:7" ht="15" x14ac:dyDescent="0.3">
      <c r="A103" s="176" t="s">
        <v>72</v>
      </c>
      <c r="B103" s="177">
        <v>49</v>
      </c>
      <c r="C103" s="177">
        <v>38</v>
      </c>
      <c r="D103" s="177">
        <v>116</v>
      </c>
      <c r="E103" s="185">
        <v>142</v>
      </c>
      <c r="F103" s="185">
        <v>61</v>
      </c>
      <c r="G103" s="186">
        <f>E103+F103</f>
        <v>203</v>
      </c>
    </row>
    <row r="104" spans="1:7" ht="15" x14ac:dyDescent="0.3">
      <c r="A104" s="176" t="s">
        <v>31</v>
      </c>
      <c r="B104" s="177">
        <v>37</v>
      </c>
      <c r="C104" s="177">
        <v>57</v>
      </c>
      <c r="D104" s="177">
        <v>111</v>
      </c>
      <c r="E104" s="185">
        <v>114</v>
      </c>
      <c r="F104" s="185">
        <v>91</v>
      </c>
      <c r="G104" s="186">
        <f>E104+F104</f>
        <v>205</v>
      </c>
    </row>
    <row r="105" spans="1:7" ht="15" x14ac:dyDescent="0.3">
      <c r="A105" s="178" t="s">
        <v>77</v>
      </c>
      <c r="B105" s="187">
        <f>D89+F89</f>
        <v>33</v>
      </c>
      <c r="C105" s="187">
        <f>SUM(H89:Q89)</f>
        <v>122</v>
      </c>
      <c r="D105" s="187">
        <f>B89</f>
        <v>47</v>
      </c>
      <c r="E105" s="187">
        <f>C75+E75+G75+I75+K75+M75+O75+Q75+C84+E84+G84+I84+K84+M84+O84+Q84</f>
        <v>78</v>
      </c>
      <c r="F105" s="187">
        <f>B75+D75+F75+H75+J75+L75+N75+P75+B84+D84+F84+H84+J84+L84+N84+P84</f>
        <v>124</v>
      </c>
      <c r="G105" s="188">
        <f>E105+F105</f>
        <v>202</v>
      </c>
    </row>
    <row r="106" spans="1:7" ht="15" x14ac:dyDescent="0.3">
      <c r="A106" s="184" t="s">
        <v>12</v>
      </c>
      <c r="B106" s="183">
        <f>SUM(B101:B105)</f>
        <v>590</v>
      </c>
      <c r="C106" s="183">
        <f t="shared" ref="C106:G106" si="14">SUM(C101:C105)</f>
        <v>1131</v>
      </c>
      <c r="D106" s="183">
        <f t="shared" si="14"/>
        <v>1121</v>
      </c>
      <c r="E106" s="183">
        <f t="shared" si="14"/>
        <v>1465</v>
      </c>
      <c r="F106" s="183">
        <f t="shared" si="14"/>
        <v>1377</v>
      </c>
      <c r="G106" s="183">
        <f t="shared" si="14"/>
        <v>2842</v>
      </c>
    </row>
    <row r="107" spans="1:7" ht="15.6" x14ac:dyDescent="0.3">
      <c r="A107" s="175"/>
      <c r="B107" s="175"/>
      <c r="C107" s="175"/>
      <c r="D107" s="175"/>
      <c r="E107" s="175"/>
      <c r="F107" s="175"/>
      <c r="G107" s="175"/>
    </row>
  </sheetData>
  <mergeCells count="134">
    <mergeCell ref="L4:M4"/>
    <mergeCell ref="N4:O4"/>
    <mergeCell ref="P4:Q4"/>
    <mergeCell ref="R4:S4"/>
    <mergeCell ref="A3:B3"/>
    <mergeCell ref="B4:C4"/>
    <mergeCell ref="D4:E4"/>
    <mergeCell ref="F4:G4"/>
    <mergeCell ref="H4:I4"/>
    <mergeCell ref="J4:K4"/>
    <mergeCell ref="P24:Q25"/>
    <mergeCell ref="R24:S25"/>
    <mergeCell ref="T24:T28"/>
    <mergeCell ref="B27:B28"/>
    <mergeCell ref="C27:C28"/>
    <mergeCell ref="D27:D28"/>
    <mergeCell ref="E27:E28"/>
    <mergeCell ref="F27:F28"/>
    <mergeCell ref="B24:C25"/>
    <mergeCell ref="D24:E25"/>
    <mergeCell ref="F24:G25"/>
    <mergeCell ref="H24:I25"/>
    <mergeCell ref="J24:K25"/>
    <mergeCell ref="G27:G28"/>
    <mergeCell ref="H27:H28"/>
    <mergeCell ref="I27:I28"/>
    <mergeCell ref="J27:J28"/>
    <mergeCell ref="Q27:Q28"/>
    <mergeCell ref="R27:R28"/>
    <mergeCell ref="S27:S28"/>
    <mergeCell ref="M27:M28"/>
    <mergeCell ref="N27:N28"/>
    <mergeCell ref="O27:O28"/>
    <mergeCell ref="P27:P28"/>
    <mergeCell ref="A24:A28"/>
    <mergeCell ref="L47:M48"/>
    <mergeCell ref="N47:O48"/>
    <mergeCell ref="P47:Q48"/>
    <mergeCell ref="R47:S48"/>
    <mergeCell ref="T47:T51"/>
    <mergeCell ref="B50:B51"/>
    <mergeCell ref="C50:C51"/>
    <mergeCell ref="D50:D51"/>
    <mergeCell ref="E50:E51"/>
    <mergeCell ref="F50:F51"/>
    <mergeCell ref="S50:S51"/>
    <mergeCell ref="B46:D46"/>
    <mergeCell ref="A47:A51"/>
    <mergeCell ref="B47:C48"/>
    <mergeCell ref="D47:E48"/>
    <mergeCell ref="F47:G48"/>
    <mergeCell ref="H47:I48"/>
    <mergeCell ref="J47:K48"/>
    <mergeCell ref="K27:K28"/>
    <mergeCell ref="L27:L28"/>
    <mergeCell ref="L24:M25"/>
    <mergeCell ref="N24:O25"/>
    <mergeCell ref="A67:R67"/>
    <mergeCell ref="A68:R68"/>
    <mergeCell ref="A69:A70"/>
    <mergeCell ref="B69:C69"/>
    <mergeCell ref="D69:E69"/>
    <mergeCell ref="F69:G69"/>
    <mergeCell ref="H69:I69"/>
    <mergeCell ref="J69:K69"/>
    <mergeCell ref="M50:M51"/>
    <mergeCell ref="N50:N51"/>
    <mergeCell ref="O50:O51"/>
    <mergeCell ref="P50:P51"/>
    <mergeCell ref="Q50:Q51"/>
    <mergeCell ref="R50:R51"/>
    <mergeCell ref="G50:G51"/>
    <mergeCell ref="H50:H51"/>
    <mergeCell ref="I50:I51"/>
    <mergeCell ref="J50:J51"/>
    <mergeCell ref="K50:K51"/>
    <mergeCell ref="L50:L51"/>
    <mergeCell ref="L69:M69"/>
    <mergeCell ref="N69:O69"/>
    <mergeCell ref="P69:Q69"/>
    <mergeCell ref="R69:R70"/>
    <mergeCell ref="S69:S70"/>
    <mergeCell ref="B76:C76"/>
    <mergeCell ref="D76:E76"/>
    <mergeCell ref="F76:G76"/>
    <mergeCell ref="H76:I76"/>
    <mergeCell ref="J76:K76"/>
    <mergeCell ref="L76:M76"/>
    <mergeCell ref="N76:O76"/>
    <mergeCell ref="P76:Q76"/>
    <mergeCell ref="A77:R77"/>
    <mergeCell ref="A78:A79"/>
    <mergeCell ref="B78:C78"/>
    <mergeCell ref="D78:E78"/>
    <mergeCell ref="F78:G78"/>
    <mergeCell ref="H78:I78"/>
    <mergeCell ref="J78:K78"/>
    <mergeCell ref="L78:M78"/>
    <mergeCell ref="N78:O78"/>
    <mergeCell ref="P78:Q78"/>
    <mergeCell ref="R78:R79"/>
    <mergeCell ref="S78:S79"/>
    <mergeCell ref="B85:C85"/>
    <mergeCell ref="D85:E85"/>
    <mergeCell ref="F85:G85"/>
    <mergeCell ref="H85:I85"/>
    <mergeCell ref="J85:K85"/>
    <mergeCell ref="L85:M85"/>
    <mergeCell ref="N85:O85"/>
    <mergeCell ref="P85:Q85"/>
    <mergeCell ref="B87:C87"/>
    <mergeCell ref="D87:E87"/>
    <mergeCell ref="F87:G87"/>
    <mergeCell ref="H87:I87"/>
    <mergeCell ref="J87:K87"/>
    <mergeCell ref="L87:M87"/>
    <mergeCell ref="N87:O87"/>
    <mergeCell ref="N89:O89"/>
    <mergeCell ref="P89:Q89"/>
    <mergeCell ref="B89:C89"/>
    <mergeCell ref="D89:E89"/>
    <mergeCell ref="F89:G89"/>
    <mergeCell ref="H89:I89"/>
    <mergeCell ref="J89:K89"/>
    <mergeCell ref="L89:M89"/>
    <mergeCell ref="P87:Q87"/>
    <mergeCell ref="B88:C88"/>
    <mergeCell ref="D88:E88"/>
    <mergeCell ref="F88:G88"/>
    <mergeCell ref="H88:I88"/>
    <mergeCell ref="J88:K88"/>
    <mergeCell ref="L88:M88"/>
    <mergeCell ref="N88:O88"/>
    <mergeCell ref="P88:Q8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3F782-C20B-42A2-8A47-9402B125DC1F}">
  <dimension ref="A1:T114"/>
  <sheetViews>
    <sheetView topLeftCell="A97" workbookViewId="0">
      <selection activeCell="J109" sqref="J109"/>
    </sheetView>
  </sheetViews>
  <sheetFormatPr defaultRowHeight="14.4" x14ac:dyDescent="0.3"/>
  <cols>
    <col min="1" max="1" width="15.109375" customWidth="1"/>
    <col min="18" max="18" width="10.77734375" customWidth="1"/>
  </cols>
  <sheetData>
    <row r="1" spans="1:20" ht="17.399999999999999" x14ac:dyDescent="0.3">
      <c r="A1" s="391" t="s">
        <v>0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</row>
    <row r="2" spans="1:20" ht="22.8" x14ac:dyDescent="0.4">
      <c r="A2" s="10"/>
      <c r="B2" s="392" t="s">
        <v>75</v>
      </c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</row>
    <row r="3" spans="1:20" ht="21" x14ac:dyDescent="0.4">
      <c r="A3" s="2" t="s">
        <v>2</v>
      </c>
      <c r="B3" s="10"/>
      <c r="C3" s="390" t="s">
        <v>14</v>
      </c>
      <c r="D3" s="390"/>
      <c r="E3" s="39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x14ac:dyDescent="0.3">
      <c r="A4" s="345" t="s">
        <v>3</v>
      </c>
      <c r="B4" s="344" t="s">
        <v>4</v>
      </c>
      <c r="C4" s="344"/>
      <c r="D4" s="346" t="s">
        <v>5</v>
      </c>
      <c r="E4" s="347"/>
      <c r="F4" s="346" t="s">
        <v>32</v>
      </c>
      <c r="G4" s="347"/>
      <c r="H4" s="346" t="s">
        <v>33</v>
      </c>
      <c r="I4" s="347"/>
      <c r="J4" s="346" t="s">
        <v>34</v>
      </c>
      <c r="K4" s="347"/>
      <c r="L4" s="346" t="s">
        <v>35</v>
      </c>
      <c r="M4" s="347"/>
      <c r="N4" s="346" t="s">
        <v>36</v>
      </c>
      <c r="O4" s="347"/>
      <c r="P4" s="344" t="s">
        <v>37</v>
      </c>
      <c r="Q4" s="344"/>
      <c r="R4" s="344" t="s">
        <v>38</v>
      </c>
      <c r="S4" s="344"/>
      <c r="T4" s="350" t="s">
        <v>76</v>
      </c>
    </row>
    <row r="5" spans="1:20" x14ac:dyDescent="0.3">
      <c r="A5" s="345"/>
      <c r="B5" s="344"/>
      <c r="C5" s="344"/>
      <c r="D5" s="348"/>
      <c r="E5" s="349"/>
      <c r="F5" s="348"/>
      <c r="G5" s="349"/>
      <c r="H5" s="348"/>
      <c r="I5" s="349"/>
      <c r="J5" s="348"/>
      <c r="K5" s="349"/>
      <c r="L5" s="348"/>
      <c r="M5" s="349"/>
      <c r="N5" s="348"/>
      <c r="O5" s="349"/>
      <c r="P5" s="344"/>
      <c r="Q5" s="344"/>
      <c r="R5" s="344"/>
      <c r="S5" s="344"/>
      <c r="T5" s="350"/>
    </row>
    <row r="6" spans="1:20" x14ac:dyDescent="0.3">
      <c r="A6" s="345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350"/>
    </row>
    <row r="7" spans="1:20" x14ac:dyDescent="0.3">
      <c r="A7" s="345"/>
      <c r="B7" s="344" t="s">
        <v>15</v>
      </c>
      <c r="C7" s="344" t="s">
        <v>16</v>
      </c>
      <c r="D7" s="344" t="s">
        <v>15</v>
      </c>
      <c r="E7" s="344" t="s">
        <v>16</v>
      </c>
      <c r="F7" s="342" t="s">
        <v>15</v>
      </c>
      <c r="G7" s="342" t="s">
        <v>16</v>
      </c>
      <c r="H7" s="342" t="s">
        <v>15</v>
      </c>
      <c r="I7" s="342" t="s">
        <v>16</v>
      </c>
      <c r="J7" s="342" t="s">
        <v>15</v>
      </c>
      <c r="K7" s="342" t="s">
        <v>16</v>
      </c>
      <c r="L7" s="342" t="s">
        <v>15</v>
      </c>
      <c r="M7" s="342" t="s">
        <v>16</v>
      </c>
      <c r="N7" s="342" t="s">
        <v>15</v>
      </c>
      <c r="O7" s="342" t="s">
        <v>16</v>
      </c>
      <c r="P7" s="344" t="s">
        <v>15</v>
      </c>
      <c r="Q7" s="344" t="s">
        <v>16</v>
      </c>
      <c r="R7" s="344" t="s">
        <v>15</v>
      </c>
      <c r="S7" s="344" t="s">
        <v>16</v>
      </c>
      <c r="T7" s="350"/>
    </row>
    <row r="8" spans="1:20" x14ac:dyDescent="0.3">
      <c r="A8" s="345"/>
      <c r="B8" s="344"/>
      <c r="C8" s="344"/>
      <c r="D8" s="344"/>
      <c r="E8" s="344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344"/>
      <c r="Q8" s="344"/>
      <c r="R8" s="344"/>
      <c r="S8" s="344"/>
      <c r="T8" s="350"/>
    </row>
    <row r="9" spans="1:20" x14ac:dyDescent="0.3">
      <c r="A9" s="129" t="s">
        <v>17</v>
      </c>
      <c r="B9" s="130">
        <v>3</v>
      </c>
      <c r="C9" s="130">
        <v>10</v>
      </c>
      <c r="D9" s="130">
        <v>1</v>
      </c>
      <c r="E9" s="130">
        <v>1</v>
      </c>
      <c r="F9" s="130">
        <v>6</v>
      </c>
      <c r="G9" s="130">
        <v>2</v>
      </c>
      <c r="H9" s="130">
        <v>11</v>
      </c>
      <c r="I9" s="130">
        <v>10</v>
      </c>
      <c r="J9" s="130">
        <v>0</v>
      </c>
      <c r="K9" s="130">
        <v>0</v>
      </c>
      <c r="L9" s="130">
        <v>9</v>
      </c>
      <c r="M9" s="130">
        <v>12</v>
      </c>
      <c r="N9" s="130">
        <v>4</v>
      </c>
      <c r="O9" s="130">
        <v>1</v>
      </c>
      <c r="P9" s="130">
        <v>12</v>
      </c>
      <c r="Q9" s="130">
        <v>3</v>
      </c>
      <c r="R9" s="131">
        <f t="shared" ref="R9:S21" si="0">SUM(P9+N9+L9+J9+H9+F9+D9+B9)</f>
        <v>46</v>
      </c>
      <c r="S9" s="131">
        <f t="shared" si="0"/>
        <v>39</v>
      </c>
      <c r="T9" s="132">
        <f t="shared" ref="T9:T16" si="1">SUM(R9:S9)</f>
        <v>85</v>
      </c>
    </row>
    <row r="10" spans="1:20" x14ac:dyDescent="0.3">
      <c r="A10" s="129" t="s">
        <v>18</v>
      </c>
      <c r="B10" s="130">
        <v>4</v>
      </c>
      <c r="C10" s="130">
        <v>8</v>
      </c>
      <c r="D10" s="130">
        <v>3</v>
      </c>
      <c r="E10" s="130">
        <v>3</v>
      </c>
      <c r="F10" s="130">
        <v>0</v>
      </c>
      <c r="G10" s="130">
        <v>2</v>
      </c>
      <c r="H10" s="130">
        <v>8</v>
      </c>
      <c r="I10" s="130">
        <v>7</v>
      </c>
      <c r="J10" s="130">
        <v>1</v>
      </c>
      <c r="K10" s="130">
        <v>4</v>
      </c>
      <c r="L10" s="130">
        <v>8</v>
      </c>
      <c r="M10" s="130">
        <v>13</v>
      </c>
      <c r="N10" s="130">
        <v>0</v>
      </c>
      <c r="O10" s="130">
        <v>1</v>
      </c>
      <c r="P10" s="130">
        <v>9</v>
      </c>
      <c r="Q10" s="130">
        <v>6</v>
      </c>
      <c r="R10" s="131">
        <f t="shared" si="0"/>
        <v>33</v>
      </c>
      <c r="S10" s="131">
        <f t="shared" si="0"/>
        <v>44</v>
      </c>
      <c r="T10" s="132">
        <f t="shared" si="1"/>
        <v>77</v>
      </c>
    </row>
    <row r="11" spans="1:20" x14ac:dyDescent="0.3">
      <c r="A11" s="129" t="s">
        <v>19</v>
      </c>
      <c r="B11" s="130">
        <v>4</v>
      </c>
      <c r="C11" s="130">
        <v>8</v>
      </c>
      <c r="D11" s="130">
        <v>1</v>
      </c>
      <c r="E11" s="130">
        <v>4</v>
      </c>
      <c r="F11" s="130">
        <v>2</v>
      </c>
      <c r="G11" s="130">
        <v>1</v>
      </c>
      <c r="H11" s="130">
        <v>2</v>
      </c>
      <c r="I11" s="130">
        <v>3</v>
      </c>
      <c r="J11" s="130">
        <v>0</v>
      </c>
      <c r="K11" s="130">
        <v>0</v>
      </c>
      <c r="L11" s="130">
        <v>5</v>
      </c>
      <c r="M11" s="130">
        <v>4</v>
      </c>
      <c r="N11" s="130">
        <v>1</v>
      </c>
      <c r="O11" s="130">
        <v>2</v>
      </c>
      <c r="P11" s="130">
        <v>0</v>
      </c>
      <c r="Q11" s="130">
        <v>5</v>
      </c>
      <c r="R11" s="131">
        <f t="shared" si="0"/>
        <v>15</v>
      </c>
      <c r="S11" s="131">
        <f t="shared" si="0"/>
        <v>27</v>
      </c>
      <c r="T11" s="132">
        <f t="shared" si="1"/>
        <v>42</v>
      </c>
    </row>
    <row r="12" spans="1:20" x14ac:dyDescent="0.3">
      <c r="A12" s="129" t="s">
        <v>20</v>
      </c>
      <c r="B12" s="130">
        <v>1</v>
      </c>
      <c r="C12" s="130">
        <v>2</v>
      </c>
      <c r="D12" s="130">
        <v>0</v>
      </c>
      <c r="E12" s="130">
        <v>0</v>
      </c>
      <c r="F12" s="130">
        <v>0</v>
      </c>
      <c r="G12" s="130">
        <v>0</v>
      </c>
      <c r="H12" s="130">
        <v>0</v>
      </c>
      <c r="I12" s="130">
        <v>0</v>
      </c>
      <c r="J12" s="130">
        <v>0</v>
      </c>
      <c r="K12" s="130">
        <v>1</v>
      </c>
      <c r="L12" s="130">
        <v>1</v>
      </c>
      <c r="M12" s="130">
        <v>2</v>
      </c>
      <c r="N12" s="130">
        <v>1</v>
      </c>
      <c r="O12" s="130">
        <v>0</v>
      </c>
      <c r="P12" s="130">
        <v>1</v>
      </c>
      <c r="Q12" s="130">
        <v>2</v>
      </c>
      <c r="R12" s="131">
        <f t="shared" si="0"/>
        <v>4</v>
      </c>
      <c r="S12" s="131">
        <f t="shared" si="0"/>
        <v>7</v>
      </c>
      <c r="T12" s="132">
        <f t="shared" si="1"/>
        <v>11</v>
      </c>
    </row>
    <row r="13" spans="1:20" x14ac:dyDescent="0.3">
      <c r="A13" s="129" t="s">
        <v>21</v>
      </c>
      <c r="B13" s="130">
        <v>6</v>
      </c>
      <c r="C13" s="130">
        <v>3</v>
      </c>
      <c r="D13" s="130">
        <v>0</v>
      </c>
      <c r="E13" s="130">
        <v>0</v>
      </c>
      <c r="F13" s="130">
        <v>2</v>
      </c>
      <c r="G13" s="130">
        <v>0</v>
      </c>
      <c r="H13" s="130">
        <v>4</v>
      </c>
      <c r="I13" s="130">
        <v>1</v>
      </c>
      <c r="J13" s="130">
        <v>2</v>
      </c>
      <c r="K13" s="130">
        <v>0</v>
      </c>
      <c r="L13" s="130">
        <v>6</v>
      </c>
      <c r="M13" s="130">
        <v>3</v>
      </c>
      <c r="N13" s="130">
        <v>0</v>
      </c>
      <c r="O13" s="130">
        <v>2</v>
      </c>
      <c r="P13" s="130">
        <v>10</v>
      </c>
      <c r="Q13" s="130">
        <v>3</v>
      </c>
      <c r="R13" s="131">
        <f t="shared" si="0"/>
        <v>30</v>
      </c>
      <c r="S13" s="131">
        <f t="shared" si="0"/>
        <v>12</v>
      </c>
      <c r="T13" s="132">
        <f t="shared" si="1"/>
        <v>42</v>
      </c>
    </row>
    <row r="14" spans="1:20" x14ac:dyDescent="0.3">
      <c r="A14" s="125" t="s">
        <v>23</v>
      </c>
      <c r="B14" s="126">
        <v>21</v>
      </c>
      <c r="C14" s="126">
        <v>13</v>
      </c>
      <c r="D14" s="126">
        <v>4</v>
      </c>
      <c r="E14" s="126">
        <v>2</v>
      </c>
      <c r="F14" s="126">
        <v>8</v>
      </c>
      <c r="G14" s="126">
        <v>3</v>
      </c>
      <c r="H14" s="126">
        <v>22</v>
      </c>
      <c r="I14" s="126">
        <v>15</v>
      </c>
      <c r="J14" s="126">
        <v>4</v>
      </c>
      <c r="K14" s="126">
        <v>2</v>
      </c>
      <c r="L14" s="126">
        <v>12</v>
      </c>
      <c r="M14" s="126">
        <v>10</v>
      </c>
      <c r="N14" s="126">
        <v>6</v>
      </c>
      <c r="O14" s="126">
        <v>4</v>
      </c>
      <c r="P14" s="126">
        <v>56</v>
      </c>
      <c r="Q14" s="126">
        <v>18</v>
      </c>
      <c r="R14" s="127">
        <f t="shared" si="0"/>
        <v>133</v>
      </c>
      <c r="S14" s="127">
        <f t="shared" si="0"/>
        <v>67</v>
      </c>
      <c r="T14" s="128">
        <f t="shared" si="1"/>
        <v>200</v>
      </c>
    </row>
    <row r="15" spans="1:20" x14ac:dyDescent="0.3">
      <c r="A15" s="129" t="s">
        <v>26</v>
      </c>
      <c r="B15" s="130">
        <v>7</v>
      </c>
      <c r="C15" s="130">
        <v>9</v>
      </c>
      <c r="D15" s="130">
        <v>0</v>
      </c>
      <c r="E15" s="130">
        <v>1</v>
      </c>
      <c r="F15" s="130">
        <v>0</v>
      </c>
      <c r="G15" s="130">
        <v>4</v>
      </c>
      <c r="H15" s="130">
        <v>3</v>
      </c>
      <c r="I15" s="130">
        <v>4</v>
      </c>
      <c r="J15" s="130">
        <v>0</v>
      </c>
      <c r="K15" s="130">
        <v>1</v>
      </c>
      <c r="L15" s="130">
        <v>3</v>
      </c>
      <c r="M15" s="130">
        <v>5</v>
      </c>
      <c r="N15" s="130">
        <v>1</v>
      </c>
      <c r="O15" s="130">
        <v>2</v>
      </c>
      <c r="P15" s="130">
        <v>1</v>
      </c>
      <c r="Q15" s="130">
        <v>8</v>
      </c>
      <c r="R15" s="131">
        <f t="shared" si="0"/>
        <v>15</v>
      </c>
      <c r="S15" s="131">
        <f t="shared" si="0"/>
        <v>34</v>
      </c>
      <c r="T15" s="132">
        <f t="shared" si="1"/>
        <v>49</v>
      </c>
    </row>
    <row r="16" spans="1:20" x14ac:dyDescent="0.3">
      <c r="A16" s="129" t="s">
        <v>27</v>
      </c>
      <c r="B16" s="130">
        <v>0</v>
      </c>
      <c r="C16" s="130">
        <v>3</v>
      </c>
      <c r="D16" s="130">
        <v>0</v>
      </c>
      <c r="E16" s="130">
        <v>0</v>
      </c>
      <c r="F16" s="130">
        <v>0</v>
      </c>
      <c r="G16" s="130">
        <v>2</v>
      </c>
      <c r="H16" s="130">
        <v>1</v>
      </c>
      <c r="I16" s="130">
        <v>3</v>
      </c>
      <c r="J16" s="130">
        <v>2</v>
      </c>
      <c r="K16" s="130">
        <v>2</v>
      </c>
      <c r="L16" s="130">
        <v>2</v>
      </c>
      <c r="M16" s="130">
        <v>4</v>
      </c>
      <c r="N16" s="130">
        <v>1</v>
      </c>
      <c r="O16" s="130">
        <v>0</v>
      </c>
      <c r="P16" s="130">
        <v>4</v>
      </c>
      <c r="Q16" s="130">
        <v>10</v>
      </c>
      <c r="R16" s="131">
        <f t="shared" si="0"/>
        <v>10</v>
      </c>
      <c r="S16" s="131">
        <f t="shared" si="0"/>
        <v>24</v>
      </c>
      <c r="T16" s="132">
        <f t="shared" si="1"/>
        <v>34</v>
      </c>
    </row>
    <row r="17" spans="1:20" x14ac:dyDescent="0.3">
      <c r="A17" s="129" t="s">
        <v>28</v>
      </c>
      <c r="B17" s="130">
        <v>0</v>
      </c>
      <c r="C17" s="130">
        <v>0</v>
      </c>
      <c r="D17" s="130">
        <v>0</v>
      </c>
      <c r="E17" s="130">
        <v>0</v>
      </c>
      <c r="F17" s="130">
        <v>1</v>
      </c>
      <c r="G17" s="130">
        <v>0</v>
      </c>
      <c r="H17" s="130">
        <v>3</v>
      </c>
      <c r="I17" s="130">
        <v>2</v>
      </c>
      <c r="J17" s="130">
        <v>0</v>
      </c>
      <c r="K17" s="130">
        <v>0</v>
      </c>
      <c r="L17" s="130">
        <v>1</v>
      </c>
      <c r="M17" s="130">
        <v>1</v>
      </c>
      <c r="N17" s="130">
        <v>0</v>
      </c>
      <c r="O17" s="130">
        <v>0</v>
      </c>
      <c r="P17" s="130">
        <v>1</v>
      </c>
      <c r="Q17" s="130">
        <v>1</v>
      </c>
      <c r="R17" s="131">
        <f t="shared" si="0"/>
        <v>6</v>
      </c>
      <c r="S17" s="131">
        <f t="shared" si="0"/>
        <v>4</v>
      </c>
      <c r="T17" s="132">
        <f t="shared" ref="T17:T21" si="2">SUM(R17:S17)</f>
        <v>10</v>
      </c>
    </row>
    <row r="18" spans="1:20" x14ac:dyDescent="0.3">
      <c r="A18" s="129" t="s">
        <v>29</v>
      </c>
      <c r="B18" s="130">
        <v>2</v>
      </c>
      <c r="C18" s="130">
        <v>1</v>
      </c>
      <c r="D18" s="130">
        <v>1</v>
      </c>
      <c r="E18" s="130">
        <v>0</v>
      </c>
      <c r="F18" s="130">
        <v>1</v>
      </c>
      <c r="G18" s="130">
        <v>0</v>
      </c>
      <c r="H18" s="130">
        <v>1</v>
      </c>
      <c r="I18" s="130">
        <v>1</v>
      </c>
      <c r="J18" s="130">
        <v>1</v>
      </c>
      <c r="K18" s="130">
        <v>2</v>
      </c>
      <c r="L18" s="130">
        <v>1</v>
      </c>
      <c r="M18" s="130">
        <v>1</v>
      </c>
      <c r="N18" s="130">
        <v>1</v>
      </c>
      <c r="O18" s="130">
        <v>0</v>
      </c>
      <c r="P18" s="130">
        <v>5</v>
      </c>
      <c r="Q18" s="130">
        <v>4</v>
      </c>
      <c r="R18" s="131">
        <f t="shared" si="0"/>
        <v>13</v>
      </c>
      <c r="S18" s="131">
        <f t="shared" si="0"/>
        <v>9</v>
      </c>
      <c r="T18" s="132">
        <f t="shared" si="2"/>
        <v>22</v>
      </c>
    </row>
    <row r="19" spans="1:20" x14ac:dyDescent="0.3">
      <c r="A19" s="125" t="s">
        <v>23</v>
      </c>
      <c r="B19" s="126">
        <v>32</v>
      </c>
      <c r="C19" s="126">
        <v>20</v>
      </c>
      <c r="D19" s="126">
        <v>2</v>
      </c>
      <c r="E19" s="126">
        <v>3</v>
      </c>
      <c r="F19" s="126">
        <v>14</v>
      </c>
      <c r="G19" s="126">
        <v>10</v>
      </c>
      <c r="H19" s="126">
        <v>29</v>
      </c>
      <c r="I19" s="126">
        <v>30</v>
      </c>
      <c r="J19" s="126">
        <v>4</v>
      </c>
      <c r="K19" s="126">
        <v>0</v>
      </c>
      <c r="L19" s="126">
        <v>14</v>
      </c>
      <c r="M19" s="126">
        <v>10</v>
      </c>
      <c r="N19" s="126">
        <v>4</v>
      </c>
      <c r="O19" s="126">
        <v>2</v>
      </c>
      <c r="P19" s="126">
        <v>67</v>
      </c>
      <c r="Q19" s="126">
        <v>37</v>
      </c>
      <c r="R19" s="127">
        <f t="shared" si="0"/>
        <v>166</v>
      </c>
      <c r="S19" s="127">
        <f t="shared" si="0"/>
        <v>112</v>
      </c>
      <c r="T19" s="128">
        <f t="shared" si="2"/>
        <v>278</v>
      </c>
    </row>
    <row r="20" spans="1:20" x14ac:dyDescent="0.3">
      <c r="A20" s="7" t="s">
        <v>30</v>
      </c>
      <c r="B20" s="11">
        <v>8</v>
      </c>
      <c r="C20" s="11">
        <v>5</v>
      </c>
      <c r="D20" s="11">
        <v>2</v>
      </c>
      <c r="E20" s="11">
        <v>0</v>
      </c>
      <c r="F20" s="11">
        <v>1</v>
      </c>
      <c r="G20" s="11">
        <v>2</v>
      </c>
      <c r="H20" s="11">
        <v>7</v>
      </c>
      <c r="I20" s="11">
        <v>4</v>
      </c>
      <c r="J20" s="11">
        <v>1</v>
      </c>
      <c r="K20" s="11">
        <v>0</v>
      </c>
      <c r="L20" s="11">
        <v>5</v>
      </c>
      <c r="M20" s="11">
        <v>1</v>
      </c>
      <c r="N20" s="11">
        <v>1</v>
      </c>
      <c r="O20" s="11">
        <v>0</v>
      </c>
      <c r="P20" s="11">
        <v>16</v>
      </c>
      <c r="Q20" s="11">
        <v>9</v>
      </c>
      <c r="R20" s="12">
        <f t="shared" si="0"/>
        <v>41</v>
      </c>
      <c r="S20" s="12">
        <f t="shared" si="0"/>
        <v>21</v>
      </c>
      <c r="T20" s="13">
        <f t="shared" si="2"/>
        <v>62</v>
      </c>
    </row>
    <row r="21" spans="1:20" x14ac:dyDescent="0.3">
      <c r="A21" s="7" t="s">
        <v>31</v>
      </c>
      <c r="B21" s="11">
        <v>4</v>
      </c>
      <c r="C21" s="11">
        <v>3</v>
      </c>
      <c r="D21" s="11">
        <v>0</v>
      </c>
      <c r="E21" s="11">
        <v>0</v>
      </c>
      <c r="F21" s="11">
        <v>1</v>
      </c>
      <c r="G21" s="11">
        <v>1</v>
      </c>
      <c r="H21" s="11">
        <v>3</v>
      </c>
      <c r="I21" s="11">
        <v>5</v>
      </c>
      <c r="J21" s="11">
        <v>3</v>
      </c>
      <c r="K21" s="11">
        <v>0</v>
      </c>
      <c r="L21" s="11">
        <v>7</v>
      </c>
      <c r="M21" s="11">
        <v>11</v>
      </c>
      <c r="N21" s="11">
        <v>3</v>
      </c>
      <c r="O21" s="11">
        <v>0</v>
      </c>
      <c r="P21" s="11">
        <v>22</v>
      </c>
      <c r="Q21" s="11">
        <v>15</v>
      </c>
      <c r="R21" s="12">
        <f t="shared" si="0"/>
        <v>43</v>
      </c>
      <c r="S21" s="12">
        <f t="shared" si="0"/>
        <v>35</v>
      </c>
      <c r="T21" s="13">
        <f t="shared" si="2"/>
        <v>78</v>
      </c>
    </row>
    <row r="22" spans="1:20" x14ac:dyDescent="0.3">
      <c r="A22" s="134" t="s">
        <v>22</v>
      </c>
      <c r="B22" s="135">
        <f>SUM(B9:B21)</f>
        <v>92</v>
      </c>
      <c r="C22" s="135">
        <f t="shared" ref="C22:T22" si="3">SUM(C9:C21)</f>
        <v>85</v>
      </c>
      <c r="D22" s="135">
        <f t="shared" si="3"/>
        <v>14</v>
      </c>
      <c r="E22" s="135">
        <f t="shared" si="3"/>
        <v>14</v>
      </c>
      <c r="F22" s="135">
        <f t="shared" si="3"/>
        <v>36</v>
      </c>
      <c r="G22" s="135">
        <f t="shared" si="3"/>
        <v>27</v>
      </c>
      <c r="H22" s="135">
        <f t="shared" si="3"/>
        <v>94</v>
      </c>
      <c r="I22" s="135">
        <f t="shared" si="3"/>
        <v>85</v>
      </c>
      <c r="J22" s="135">
        <f t="shared" si="3"/>
        <v>18</v>
      </c>
      <c r="K22" s="135">
        <f t="shared" si="3"/>
        <v>12</v>
      </c>
      <c r="L22" s="135">
        <f t="shared" si="3"/>
        <v>74</v>
      </c>
      <c r="M22" s="135">
        <f t="shared" si="3"/>
        <v>77</v>
      </c>
      <c r="N22" s="135">
        <f t="shared" si="3"/>
        <v>23</v>
      </c>
      <c r="O22" s="135">
        <f t="shared" si="3"/>
        <v>14</v>
      </c>
      <c r="P22" s="135">
        <f t="shared" si="3"/>
        <v>204</v>
      </c>
      <c r="Q22" s="135">
        <f t="shared" si="3"/>
        <v>121</v>
      </c>
      <c r="R22" s="135">
        <f t="shared" si="3"/>
        <v>555</v>
      </c>
      <c r="S22" s="135">
        <f t="shared" si="3"/>
        <v>435</v>
      </c>
      <c r="T22" s="135">
        <f t="shared" si="3"/>
        <v>990</v>
      </c>
    </row>
    <row r="23" spans="1:20" ht="14.4" customHeight="1" x14ac:dyDescent="0.3">
      <c r="S23" s="19" t="s">
        <v>12</v>
      </c>
      <c r="T23" s="21"/>
    </row>
    <row r="24" spans="1:20" ht="21" x14ac:dyDescent="0.4">
      <c r="A24" s="14" t="s">
        <v>42</v>
      </c>
      <c r="B24" s="351"/>
      <c r="C24" s="351"/>
      <c r="D24" s="351"/>
      <c r="E24" s="390" t="s">
        <v>14</v>
      </c>
      <c r="F24" s="390"/>
      <c r="G24" s="390"/>
    </row>
    <row r="25" spans="1:20" x14ac:dyDescent="0.3">
      <c r="A25" s="345" t="s">
        <v>3</v>
      </c>
      <c r="B25" s="344" t="s">
        <v>4</v>
      </c>
      <c r="C25" s="344"/>
      <c r="D25" s="346" t="s">
        <v>5</v>
      </c>
      <c r="E25" s="347"/>
      <c r="F25" s="346" t="s">
        <v>32</v>
      </c>
      <c r="G25" s="347"/>
      <c r="H25" s="346" t="s">
        <v>33</v>
      </c>
      <c r="I25" s="347"/>
      <c r="J25" s="346" t="s">
        <v>34</v>
      </c>
      <c r="K25" s="347"/>
      <c r="L25" s="346" t="s">
        <v>35</v>
      </c>
      <c r="M25" s="347"/>
      <c r="N25" s="346" t="s">
        <v>36</v>
      </c>
      <c r="O25" s="347"/>
      <c r="P25" s="344" t="s">
        <v>37</v>
      </c>
      <c r="Q25" s="344"/>
      <c r="R25" s="344" t="s">
        <v>38</v>
      </c>
      <c r="S25" s="344"/>
      <c r="T25" s="350" t="s">
        <v>39</v>
      </c>
    </row>
    <row r="26" spans="1:20" x14ac:dyDescent="0.3">
      <c r="A26" s="345"/>
      <c r="B26" s="344"/>
      <c r="C26" s="344"/>
      <c r="D26" s="348"/>
      <c r="E26" s="349"/>
      <c r="F26" s="348"/>
      <c r="G26" s="349"/>
      <c r="H26" s="348"/>
      <c r="I26" s="349"/>
      <c r="J26" s="348"/>
      <c r="K26" s="349"/>
      <c r="L26" s="348"/>
      <c r="M26" s="349"/>
      <c r="N26" s="348"/>
      <c r="O26" s="349"/>
      <c r="P26" s="344"/>
      <c r="Q26" s="344"/>
      <c r="R26" s="344"/>
      <c r="S26" s="344"/>
      <c r="T26" s="350"/>
    </row>
    <row r="27" spans="1:20" x14ac:dyDescent="0.3">
      <c r="A27" s="345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350"/>
    </row>
    <row r="28" spans="1:20" x14ac:dyDescent="0.3">
      <c r="A28" s="345"/>
      <c r="B28" s="344" t="s">
        <v>15</v>
      </c>
      <c r="C28" s="344" t="s">
        <v>16</v>
      </c>
      <c r="D28" s="344" t="s">
        <v>15</v>
      </c>
      <c r="E28" s="344" t="s">
        <v>16</v>
      </c>
      <c r="F28" s="342" t="s">
        <v>15</v>
      </c>
      <c r="G28" s="342" t="s">
        <v>16</v>
      </c>
      <c r="H28" s="342" t="s">
        <v>15</v>
      </c>
      <c r="I28" s="342" t="s">
        <v>16</v>
      </c>
      <c r="J28" s="342" t="s">
        <v>15</v>
      </c>
      <c r="K28" s="342" t="s">
        <v>16</v>
      </c>
      <c r="L28" s="342" t="s">
        <v>15</v>
      </c>
      <c r="M28" s="342" t="s">
        <v>16</v>
      </c>
      <c r="N28" s="342" t="s">
        <v>15</v>
      </c>
      <c r="O28" s="342" t="s">
        <v>16</v>
      </c>
      <c r="P28" s="344" t="s">
        <v>15</v>
      </c>
      <c r="Q28" s="344" t="s">
        <v>16</v>
      </c>
      <c r="R28" s="344" t="s">
        <v>15</v>
      </c>
      <c r="S28" s="344" t="s">
        <v>16</v>
      </c>
      <c r="T28" s="350"/>
    </row>
    <row r="29" spans="1:20" x14ac:dyDescent="0.3">
      <c r="A29" s="345"/>
      <c r="B29" s="344"/>
      <c r="C29" s="344"/>
      <c r="D29" s="344"/>
      <c r="E29" s="344"/>
      <c r="F29" s="343"/>
      <c r="G29" s="343"/>
      <c r="H29" s="343"/>
      <c r="I29" s="343"/>
      <c r="J29" s="343"/>
      <c r="K29" s="343"/>
      <c r="L29" s="343"/>
      <c r="M29" s="343"/>
      <c r="N29" s="343"/>
      <c r="O29" s="343"/>
      <c r="P29" s="344"/>
      <c r="Q29" s="344"/>
      <c r="R29" s="344"/>
      <c r="S29" s="344"/>
      <c r="T29" s="350"/>
    </row>
    <row r="30" spans="1:20" x14ac:dyDescent="0.3">
      <c r="A30" s="129" t="s">
        <v>17</v>
      </c>
      <c r="B30" s="130">
        <v>5</v>
      </c>
      <c r="C30" s="130">
        <v>6</v>
      </c>
      <c r="D30" s="130">
        <v>0</v>
      </c>
      <c r="E30" s="130">
        <v>0</v>
      </c>
      <c r="F30" s="130">
        <v>1</v>
      </c>
      <c r="G30" s="130">
        <v>1</v>
      </c>
      <c r="H30" s="130">
        <v>3</v>
      </c>
      <c r="I30" s="130">
        <v>4</v>
      </c>
      <c r="J30" s="130">
        <v>1</v>
      </c>
      <c r="K30" s="130">
        <v>3</v>
      </c>
      <c r="L30" s="130">
        <v>1</v>
      </c>
      <c r="M30" s="130">
        <v>5</v>
      </c>
      <c r="N30" s="130">
        <v>4</v>
      </c>
      <c r="O30" s="130">
        <v>0</v>
      </c>
      <c r="P30" s="130">
        <v>10</v>
      </c>
      <c r="Q30" s="130">
        <v>10</v>
      </c>
      <c r="R30" s="131">
        <f t="shared" ref="R30:R35" si="4">SUM(B30+D30+F30+H30+J30+L30+N30+P30)</f>
        <v>25</v>
      </c>
      <c r="S30" s="131">
        <f t="shared" ref="S30:S35" si="5">SUM(Q30+O30+M30+K30+I30+G30+E30+C30)</f>
        <v>29</v>
      </c>
      <c r="T30" s="132">
        <f t="shared" ref="T30:T35" si="6">SUM(R30:S30)</f>
        <v>54</v>
      </c>
    </row>
    <row r="31" spans="1:20" x14ac:dyDescent="0.3">
      <c r="A31" s="129" t="s">
        <v>18</v>
      </c>
      <c r="B31" s="130">
        <v>7</v>
      </c>
      <c r="C31" s="130">
        <v>10</v>
      </c>
      <c r="D31" s="130">
        <v>2</v>
      </c>
      <c r="E31" s="130">
        <v>2</v>
      </c>
      <c r="F31" s="130">
        <v>0</v>
      </c>
      <c r="G31" s="130">
        <v>3</v>
      </c>
      <c r="H31" s="130">
        <v>2</v>
      </c>
      <c r="I31" s="130">
        <v>6</v>
      </c>
      <c r="J31" s="130">
        <v>1</v>
      </c>
      <c r="K31" s="130">
        <v>0</v>
      </c>
      <c r="L31" s="130">
        <v>5</v>
      </c>
      <c r="M31" s="130">
        <v>6</v>
      </c>
      <c r="N31" s="130">
        <v>1</v>
      </c>
      <c r="O31" s="130">
        <v>2</v>
      </c>
      <c r="P31" s="130">
        <v>6</v>
      </c>
      <c r="Q31" s="130">
        <v>5</v>
      </c>
      <c r="R31" s="131">
        <f t="shared" si="4"/>
        <v>24</v>
      </c>
      <c r="S31" s="131">
        <f t="shared" si="5"/>
        <v>34</v>
      </c>
      <c r="T31" s="132">
        <f t="shared" si="6"/>
        <v>58</v>
      </c>
    </row>
    <row r="32" spans="1:20" x14ac:dyDescent="0.3">
      <c r="A32" s="129" t="s">
        <v>19</v>
      </c>
      <c r="B32" s="130">
        <v>6</v>
      </c>
      <c r="C32" s="130">
        <v>5</v>
      </c>
      <c r="D32" s="130">
        <v>2</v>
      </c>
      <c r="E32" s="130">
        <v>0</v>
      </c>
      <c r="F32" s="130">
        <v>0</v>
      </c>
      <c r="G32" s="130">
        <v>3</v>
      </c>
      <c r="H32" s="130">
        <v>4</v>
      </c>
      <c r="I32" s="130">
        <v>2</v>
      </c>
      <c r="J32" s="130">
        <v>0</v>
      </c>
      <c r="K32" s="130">
        <v>0</v>
      </c>
      <c r="L32" s="130">
        <v>2</v>
      </c>
      <c r="M32" s="130">
        <v>6</v>
      </c>
      <c r="N32" s="130">
        <v>0</v>
      </c>
      <c r="O32" s="130">
        <v>1</v>
      </c>
      <c r="P32" s="130">
        <v>8</v>
      </c>
      <c r="Q32" s="130">
        <v>11</v>
      </c>
      <c r="R32" s="131">
        <f t="shared" si="4"/>
        <v>22</v>
      </c>
      <c r="S32" s="131">
        <f t="shared" si="5"/>
        <v>28</v>
      </c>
      <c r="T32" s="132">
        <f t="shared" si="6"/>
        <v>50</v>
      </c>
    </row>
    <row r="33" spans="1:20" x14ac:dyDescent="0.3">
      <c r="A33" s="129" t="s">
        <v>20</v>
      </c>
      <c r="B33" s="130">
        <v>0</v>
      </c>
      <c r="C33" s="130">
        <v>0</v>
      </c>
      <c r="D33" s="130">
        <v>0</v>
      </c>
      <c r="E33" s="130">
        <v>0</v>
      </c>
      <c r="F33" s="130">
        <v>0</v>
      </c>
      <c r="G33" s="130">
        <v>1</v>
      </c>
      <c r="H33" s="130">
        <v>0</v>
      </c>
      <c r="I33" s="130">
        <v>0</v>
      </c>
      <c r="J33" s="130">
        <v>0</v>
      </c>
      <c r="K33" s="130">
        <v>0</v>
      </c>
      <c r="L33" s="130">
        <v>0</v>
      </c>
      <c r="M33" s="130">
        <v>0</v>
      </c>
      <c r="N33" s="130">
        <v>0</v>
      </c>
      <c r="O33" s="130">
        <v>0</v>
      </c>
      <c r="P33" s="130">
        <v>2</v>
      </c>
      <c r="Q33" s="130">
        <v>3</v>
      </c>
      <c r="R33" s="131">
        <f t="shared" si="4"/>
        <v>2</v>
      </c>
      <c r="S33" s="131">
        <f t="shared" si="5"/>
        <v>4</v>
      </c>
      <c r="T33" s="132">
        <f t="shared" si="6"/>
        <v>6</v>
      </c>
    </row>
    <row r="34" spans="1:20" x14ac:dyDescent="0.3">
      <c r="A34" s="129" t="s">
        <v>21</v>
      </c>
      <c r="B34" s="130">
        <v>3</v>
      </c>
      <c r="C34" s="130">
        <v>3</v>
      </c>
      <c r="D34" s="130">
        <v>1</v>
      </c>
      <c r="E34" s="130">
        <v>0</v>
      </c>
      <c r="F34" s="130">
        <v>2</v>
      </c>
      <c r="G34" s="130">
        <v>0</v>
      </c>
      <c r="H34" s="130">
        <v>5</v>
      </c>
      <c r="I34" s="130">
        <v>4</v>
      </c>
      <c r="J34" s="130">
        <v>0</v>
      </c>
      <c r="K34" s="130">
        <v>0</v>
      </c>
      <c r="L34" s="130">
        <v>4</v>
      </c>
      <c r="M34" s="130">
        <v>3</v>
      </c>
      <c r="N34" s="130">
        <v>1</v>
      </c>
      <c r="O34" s="130">
        <v>1</v>
      </c>
      <c r="P34" s="130">
        <v>6</v>
      </c>
      <c r="Q34" s="130">
        <v>11</v>
      </c>
      <c r="R34" s="131">
        <f t="shared" si="4"/>
        <v>22</v>
      </c>
      <c r="S34" s="131">
        <f t="shared" si="5"/>
        <v>22</v>
      </c>
      <c r="T34" s="132">
        <f t="shared" si="6"/>
        <v>44</v>
      </c>
    </row>
    <row r="35" spans="1:20" x14ac:dyDescent="0.3">
      <c r="A35" s="125" t="s">
        <v>23</v>
      </c>
      <c r="B35" s="126">
        <v>20</v>
      </c>
      <c r="C35" s="126">
        <v>17</v>
      </c>
      <c r="D35" s="126">
        <v>2</v>
      </c>
      <c r="E35" s="126">
        <v>3</v>
      </c>
      <c r="F35" s="126">
        <v>11</v>
      </c>
      <c r="G35" s="126">
        <v>7</v>
      </c>
      <c r="H35" s="126">
        <v>13</v>
      </c>
      <c r="I35" s="126">
        <v>8</v>
      </c>
      <c r="J35" s="126">
        <v>1</v>
      </c>
      <c r="K35" s="126">
        <v>3</v>
      </c>
      <c r="L35" s="126">
        <v>8</v>
      </c>
      <c r="M35" s="126">
        <v>7</v>
      </c>
      <c r="N35" s="126">
        <v>3</v>
      </c>
      <c r="O35" s="126">
        <v>1</v>
      </c>
      <c r="P35" s="126">
        <v>54</v>
      </c>
      <c r="Q35" s="126">
        <v>42</v>
      </c>
      <c r="R35" s="127">
        <f t="shared" si="4"/>
        <v>112</v>
      </c>
      <c r="S35" s="127">
        <f t="shared" si="5"/>
        <v>88</v>
      </c>
      <c r="T35" s="128">
        <f t="shared" si="6"/>
        <v>200</v>
      </c>
    </row>
    <row r="36" spans="1:20" x14ac:dyDescent="0.3">
      <c r="A36" s="129" t="s">
        <v>26</v>
      </c>
      <c r="B36" s="130">
        <v>0</v>
      </c>
      <c r="C36" s="130">
        <v>1</v>
      </c>
      <c r="D36" s="130">
        <v>0</v>
      </c>
      <c r="E36" s="130">
        <v>0</v>
      </c>
      <c r="F36" s="130">
        <v>0</v>
      </c>
      <c r="G36" s="130">
        <v>1</v>
      </c>
      <c r="H36" s="130">
        <v>1</v>
      </c>
      <c r="I36" s="130">
        <v>2</v>
      </c>
      <c r="J36" s="130">
        <v>0</v>
      </c>
      <c r="K36" s="130">
        <v>0</v>
      </c>
      <c r="L36" s="130">
        <v>2</v>
      </c>
      <c r="M36" s="130">
        <v>2</v>
      </c>
      <c r="N36" s="130">
        <v>1</v>
      </c>
      <c r="O36" s="130">
        <v>0</v>
      </c>
      <c r="P36" s="130">
        <v>4</v>
      </c>
      <c r="Q36" s="130">
        <v>7</v>
      </c>
      <c r="R36" s="131">
        <f t="shared" ref="R36:R42" si="7">SUM(B36+D36+F36+H36+J36+L36+N36+P36)</f>
        <v>8</v>
      </c>
      <c r="S36" s="131">
        <f t="shared" ref="S36:S42" si="8">SUM(Q36+O36+M36+K36+I36+G36+E36+C36)</f>
        <v>13</v>
      </c>
      <c r="T36" s="132">
        <f t="shared" ref="T36:T42" si="9">SUM(R36:S36)</f>
        <v>21</v>
      </c>
    </row>
    <row r="37" spans="1:20" x14ac:dyDescent="0.3">
      <c r="A37" s="129" t="s">
        <v>27</v>
      </c>
      <c r="B37" s="130">
        <v>0</v>
      </c>
      <c r="C37" s="130">
        <v>2</v>
      </c>
      <c r="D37" s="130">
        <v>0</v>
      </c>
      <c r="E37" s="130">
        <v>1</v>
      </c>
      <c r="F37" s="130">
        <v>1</v>
      </c>
      <c r="G37" s="130">
        <v>1</v>
      </c>
      <c r="H37" s="130">
        <v>0</v>
      </c>
      <c r="I37" s="130">
        <v>2</v>
      </c>
      <c r="J37" s="130">
        <v>0</v>
      </c>
      <c r="K37" s="130">
        <v>0</v>
      </c>
      <c r="L37" s="130">
        <v>0</v>
      </c>
      <c r="M37" s="130">
        <v>3</v>
      </c>
      <c r="N37" s="130">
        <v>0</v>
      </c>
      <c r="O37" s="130">
        <v>2</v>
      </c>
      <c r="P37" s="130">
        <v>4</v>
      </c>
      <c r="Q37" s="130">
        <v>14</v>
      </c>
      <c r="R37" s="131">
        <f t="shared" si="7"/>
        <v>5</v>
      </c>
      <c r="S37" s="131">
        <f t="shared" si="8"/>
        <v>25</v>
      </c>
      <c r="T37" s="132">
        <f t="shared" si="9"/>
        <v>30</v>
      </c>
    </row>
    <row r="38" spans="1:20" x14ac:dyDescent="0.3">
      <c r="A38" s="129" t="s">
        <v>28</v>
      </c>
      <c r="B38" s="130">
        <v>0</v>
      </c>
      <c r="C38" s="130">
        <v>1</v>
      </c>
      <c r="D38" s="130">
        <v>0</v>
      </c>
      <c r="E38" s="130">
        <v>0</v>
      </c>
      <c r="F38" s="130">
        <v>0</v>
      </c>
      <c r="G38" s="130">
        <v>0</v>
      </c>
      <c r="H38" s="130">
        <v>0</v>
      </c>
      <c r="I38" s="130">
        <v>0</v>
      </c>
      <c r="J38" s="130">
        <v>1</v>
      </c>
      <c r="K38" s="130">
        <v>0</v>
      </c>
      <c r="L38" s="130">
        <v>1</v>
      </c>
      <c r="M38" s="130">
        <v>1</v>
      </c>
      <c r="N38" s="130">
        <v>1</v>
      </c>
      <c r="O38" s="130">
        <v>0</v>
      </c>
      <c r="P38" s="130">
        <v>5</v>
      </c>
      <c r="Q38" s="130">
        <v>3</v>
      </c>
      <c r="R38" s="131">
        <f t="shared" si="7"/>
        <v>8</v>
      </c>
      <c r="S38" s="131">
        <f t="shared" si="8"/>
        <v>5</v>
      </c>
      <c r="T38" s="132">
        <f t="shared" si="9"/>
        <v>13</v>
      </c>
    </row>
    <row r="39" spans="1:20" x14ac:dyDescent="0.3">
      <c r="A39" s="129" t="s">
        <v>29</v>
      </c>
      <c r="B39" s="130">
        <v>1</v>
      </c>
      <c r="C39" s="130">
        <v>2</v>
      </c>
      <c r="D39" s="130">
        <v>0</v>
      </c>
      <c r="E39" s="130">
        <v>0</v>
      </c>
      <c r="F39" s="130">
        <v>0</v>
      </c>
      <c r="G39" s="130">
        <v>2</v>
      </c>
      <c r="H39" s="130">
        <v>5</v>
      </c>
      <c r="I39" s="130">
        <v>2</v>
      </c>
      <c r="J39" s="130">
        <v>0</v>
      </c>
      <c r="K39" s="130">
        <v>0</v>
      </c>
      <c r="L39" s="130">
        <v>6</v>
      </c>
      <c r="M39" s="130">
        <v>3</v>
      </c>
      <c r="N39" s="130">
        <v>1</v>
      </c>
      <c r="O39" s="130">
        <v>0</v>
      </c>
      <c r="P39" s="130">
        <v>6</v>
      </c>
      <c r="Q39" s="130">
        <v>9</v>
      </c>
      <c r="R39" s="131">
        <f t="shared" si="7"/>
        <v>19</v>
      </c>
      <c r="S39" s="131">
        <f t="shared" si="8"/>
        <v>18</v>
      </c>
      <c r="T39" s="132">
        <f t="shared" si="9"/>
        <v>37</v>
      </c>
    </row>
    <row r="40" spans="1:20" x14ac:dyDescent="0.3">
      <c r="A40" s="125" t="s">
        <v>23</v>
      </c>
      <c r="B40" s="126">
        <v>36</v>
      </c>
      <c r="C40" s="126">
        <v>25</v>
      </c>
      <c r="D40" s="126">
        <v>3</v>
      </c>
      <c r="E40" s="126">
        <v>1</v>
      </c>
      <c r="F40" s="126">
        <v>9</v>
      </c>
      <c r="G40" s="126">
        <v>8</v>
      </c>
      <c r="H40" s="126">
        <v>16</v>
      </c>
      <c r="I40" s="126">
        <v>19</v>
      </c>
      <c r="J40" s="126">
        <v>4</v>
      </c>
      <c r="K40" s="126">
        <v>1</v>
      </c>
      <c r="L40" s="126">
        <v>10</v>
      </c>
      <c r="M40" s="126">
        <v>10</v>
      </c>
      <c r="N40" s="126">
        <v>2</v>
      </c>
      <c r="O40" s="126">
        <v>6</v>
      </c>
      <c r="P40" s="126">
        <v>68</v>
      </c>
      <c r="Q40" s="126">
        <v>50</v>
      </c>
      <c r="R40" s="127">
        <f t="shared" si="7"/>
        <v>148</v>
      </c>
      <c r="S40" s="127">
        <f t="shared" si="8"/>
        <v>120</v>
      </c>
      <c r="T40" s="128">
        <f t="shared" si="9"/>
        <v>268</v>
      </c>
    </row>
    <row r="41" spans="1:20" x14ac:dyDescent="0.3">
      <c r="A41" s="7" t="s">
        <v>30</v>
      </c>
      <c r="B41" s="11">
        <v>11</v>
      </c>
      <c r="C41" s="11">
        <v>3</v>
      </c>
      <c r="D41" s="11">
        <v>0</v>
      </c>
      <c r="E41" s="11">
        <v>3</v>
      </c>
      <c r="F41" s="11">
        <v>2</v>
      </c>
      <c r="G41" s="11">
        <v>1</v>
      </c>
      <c r="H41" s="11">
        <v>2</v>
      </c>
      <c r="I41" s="11">
        <v>0</v>
      </c>
      <c r="J41" s="11">
        <v>2</v>
      </c>
      <c r="K41" s="11">
        <v>0</v>
      </c>
      <c r="L41" s="11">
        <v>1</v>
      </c>
      <c r="M41" s="11">
        <v>0</v>
      </c>
      <c r="N41" s="11">
        <v>0</v>
      </c>
      <c r="O41" s="11">
        <v>0</v>
      </c>
      <c r="P41" s="11">
        <v>38</v>
      </c>
      <c r="Q41" s="11">
        <v>10</v>
      </c>
      <c r="R41" s="12">
        <f t="shared" si="7"/>
        <v>56</v>
      </c>
      <c r="S41" s="12">
        <f t="shared" si="8"/>
        <v>17</v>
      </c>
      <c r="T41" s="13">
        <f t="shared" si="9"/>
        <v>73</v>
      </c>
    </row>
    <row r="42" spans="1:20" x14ac:dyDescent="0.3">
      <c r="A42" s="7" t="s">
        <v>31</v>
      </c>
      <c r="B42" s="11">
        <v>6</v>
      </c>
      <c r="C42" s="11">
        <v>6</v>
      </c>
      <c r="D42" s="11">
        <v>3</v>
      </c>
      <c r="E42" s="11">
        <v>0</v>
      </c>
      <c r="F42" s="11">
        <v>3</v>
      </c>
      <c r="G42" s="11">
        <v>0</v>
      </c>
      <c r="H42" s="11">
        <v>1</v>
      </c>
      <c r="I42" s="11">
        <v>1</v>
      </c>
      <c r="J42" s="11">
        <v>1</v>
      </c>
      <c r="K42" s="11">
        <v>0</v>
      </c>
      <c r="L42" s="11">
        <v>1</v>
      </c>
      <c r="M42" s="11">
        <v>1</v>
      </c>
      <c r="N42" s="11">
        <v>1</v>
      </c>
      <c r="O42" s="11">
        <v>1</v>
      </c>
      <c r="P42" s="11">
        <v>24</v>
      </c>
      <c r="Q42" s="11">
        <v>14</v>
      </c>
      <c r="R42" s="12">
        <f t="shared" si="7"/>
        <v>40</v>
      </c>
      <c r="S42" s="12">
        <f t="shared" si="8"/>
        <v>23</v>
      </c>
      <c r="T42" s="13">
        <f t="shared" si="9"/>
        <v>63</v>
      </c>
    </row>
    <row r="43" spans="1:20" x14ac:dyDescent="0.3">
      <c r="A43" s="134" t="s">
        <v>22</v>
      </c>
      <c r="B43" s="135">
        <f>SUM(B30:B42)</f>
        <v>95</v>
      </c>
      <c r="C43" s="135">
        <f t="shared" ref="C43:T43" si="10">SUM(C30:C42)</f>
        <v>81</v>
      </c>
      <c r="D43" s="135">
        <f t="shared" si="10"/>
        <v>13</v>
      </c>
      <c r="E43" s="135">
        <f t="shared" si="10"/>
        <v>10</v>
      </c>
      <c r="F43" s="135">
        <f t="shared" si="10"/>
        <v>29</v>
      </c>
      <c r="G43" s="135">
        <f t="shared" si="10"/>
        <v>28</v>
      </c>
      <c r="H43" s="135">
        <f t="shared" si="10"/>
        <v>52</v>
      </c>
      <c r="I43" s="135">
        <f t="shared" si="10"/>
        <v>50</v>
      </c>
      <c r="J43" s="135">
        <f t="shared" si="10"/>
        <v>11</v>
      </c>
      <c r="K43" s="135">
        <f t="shared" si="10"/>
        <v>7</v>
      </c>
      <c r="L43" s="135">
        <f t="shared" si="10"/>
        <v>41</v>
      </c>
      <c r="M43" s="135">
        <f t="shared" si="10"/>
        <v>47</v>
      </c>
      <c r="N43" s="135">
        <f t="shared" si="10"/>
        <v>15</v>
      </c>
      <c r="O43" s="135">
        <f t="shared" si="10"/>
        <v>14</v>
      </c>
      <c r="P43" s="135">
        <f t="shared" si="10"/>
        <v>235</v>
      </c>
      <c r="Q43" s="135">
        <f t="shared" si="10"/>
        <v>189</v>
      </c>
      <c r="R43" s="135">
        <f t="shared" si="10"/>
        <v>491</v>
      </c>
      <c r="S43" s="135">
        <f t="shared" si="10"/>
        <v>426</v>
      </c>
      <c r="T43" s="135">
        <f t="shared" si="10"/>
        <v>917</v>
      </c>
    </row>
    <row r="44" spans="1:20" x14ac:dyDescent="0.3">
      <c r="S44" s="384" t="s">
        <v>12</v>
      </c>
      <c r="T44" s="388"/>
    </row>
    <row r="45" spans="1:20" x14ac:dyDescent="0.3">
      <c r="S45" s="385"/>
      <c r="T45" s="389"/>
    </row>
    <row r="46" spans="1:20" ht="21" x14ac:dyDescent="0.35">
      <c r="A46" s="17" t="s">
        <v>40</v>
      </c>
      <c r="B46" s="18"/>
      <c r="C46" s="18"/>
      <c r="D46" s="390" t="s">
        <v>14</v>
      </c>
      <c r="E46" s="390"/>
      <c r="F46" s="390"/>
    </row>
    <row r="47" spans="1:20" x14ac:dyDescent="0.3">
      <c r="A47" s="345" t="s">
        <v>3</v>
      </c>
      <c r="B47" s="344" t="s">
        <v>4</v>
      </c>
      <c r="C47" s="344"/>
      <c r="D47" s="346" t="s">
        <v>5</v>
      </c>
      <c r="E47" s="347"/>
      <c r="F47" s="346" t="s">
        <v>32</v>
      </c>
      <c r="G47" s="347"/>
      <c r="H47" s="346" t="s">
        <v>33</v>
      </c>
      <c r="I47" s="347"/>
      <c r="J47" s="346" t="s">
        <v>34</v>
      </c>
      <c r="K47" s="347"/>
      <c r="L47" s="346" t="s">
        <v>35</v>
      </c>
      <c r="M47" s="347"/>
      <c r="N47" s="346" t="s">
        <v>36</v>
      </c>
      <c r="O47" s="347"/>
      <c r="P47" s="344" t="s">
        <v>37</v>
      </c>
      <c r="Q47" s="344"/>
      <c r="R47" s="344" t="s">
        <v>38</v>
      </c>
      <c r="S47" s="344"/>
      <c r="T47" s="350" t="s">
        <v>39</v>
      </c>
    </row>
    <row r="48" spans="1:20" x14ac:dyDescent="0.3">
      <c r="A48" s="345"/>
      <c r="B48" s="344"/>
      <c r="C48" s="344"/>
      <c r="D48" s="348"/>
      <c r="E48" s="349"/>
      <c r="F48" s="348"/>
      <c r="G48" s="349"/>
      <c r="H48" s="348"/>
      <c r="I48" s="349"/>
      <c r="J48" s="348"/>
      <c r="K48" s="349"/>
      <c r="L48" s="348"/>
      <c r="M48" s="349"/>
      <c r="N48" s="348"/>
      <c r="O48" s="349"/>
      <c r="P48" s="344"/>
      <c r="Q48" s="344"/>
      <c r="R48" s="344"/>
      <c r="S48" s="344"/>
      <c r="T48" s="350"/>
    </row>
    <row r="49" spans="1:20" x14ac:dyDescent="0.3">
      <c r="A49" s="345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350"/>
    </row>
    <row r="50" spans="1:20" x14ac:dyDescent="0.3">
      <c r="A50" s="345"/>
      <c r="B50" s="344" t="s">
        <v>15</v>
      </c>
      <c r="C50" s="344" t="s">
        <v>16</v>
      </c>
      <c r="D50" s="344" t="s">
        <v>15</v>
      </c>
      <c r="E50" s="344" t="s">
        <v>16</v>
      </c>
      <c r="F50" s="342" t="s">
        <v>15</v>
      </c>
      <c r="G50" s="342" t="s">
        <v>16</v>
      </c>
      <c r="H50" s="342" t="s">
        <v>15</v>
      </c>
      <c r="I50" s="342" t="s">
        <v>16</v>
      </c>
      <c r="J50" s="342" t="s">
        <v>15</v>
      </c>
      <c r="K50" s="342" t="s">
        <v>16</v>
      </c>
      <c r="L50" s="342" t="s">
        <v>15</v>
      </c>
      <c r="M50" s="342" t="s">
        <v>16</v>
      </c>
      <c r="N50" s="342" t="s">
        <v>15</v>
      </c>
      <c r="O50" s="342" t="s">
        <v>16</v>
      </c>
      <c r="P50" s="344" t="s">
        <v>15</v>
      </c>
      <c r="Q50" s="344" t="s">
        <v>16</v>
      </c>
      <c r="R50" s="344" t="s">
        <v>15</v>
      </c>
      <c r="S50" s="344" t="s">
        <v>16</v>
      </c>
      <c r="T50" s="350"/>
    </row>
    <row r="51" spans="1:20" x14ac:dyDescent="0.3">
      <c r="A51" s="345"/>
      <c r="B51" s="344"/>
      <c r="C51" s="344"/>
      <c r="D51" s="344"/>
      <c r="E51" s="344"/>
      <c r="F51" s="343"/>
      <c r="G51" s="343"/>
      <c r="H51" s="343"/>
      <c r="I51" s="343"/>
      <c r="J51" s="343"/>
      <c r="K51" s="343"/>
      <c r="L51" s="343"/>
      <c r="M51" s="343"/>
      <c r="N51" s="343"/>
      <c r="O51" s="343"/>
      <c r="P51" s="344"/>
      <c r="Q51" s="344"/>
      <c r="R51" s="344"/>
      <c r="S51" s="344"/>
      <c r="T51" s="350"/>
    </row>
    <row r="52" spans="1:20" x14ac:dyDescent="0.3">
      <c r="A52" s="129" t="s">
        <v>17</v>
      </c>
      <c r="B52" s="130">
        <v>4</v>
      </c>
      <c r="C52" s="130">
        <v>5</v>
      </c>
      <c r="D52" s="130">
        <v>0</v>
      </c>
      <c r="E52" s="130">
        <v>0</v>
      </c>
      <c r="F52" s="130">
        <v>0</v>
      </c>
      <c r="G52" s="130">
        <v>2</v>
      </c>
      <c r="H52" s="130">
        <v>1</v>
      </c>
      <c r="I52" s="130">
        <v>6</v>
      </c>
      <c r="J52" s="130">
        <v>1</v>
      </c>
      <c r="K52" s="130">
        <v>1</v>
      </c>
      <c r="L52" s="130">
        <v>7</v>
      </c>
      <c r="M52" s="130">
        <v>9</v>
      </c>
      <c r="N52" s="130">
        <v>1</v>
      </c>
      <c r="O52" s="130">
        <v>2</v>
      </c>
      <c r="P52" s="130">
        <v>4</v>
      </c>
      <c r="Q52" s="130">
        <v>7</v>
      </c>
      <c r="R52" s="131">
        <f t="shared" ref="R52:R57" si="11">SUM(B52+D52+F52+H52+J52+L52+N52+P52)</f>
        <v>18</v>
      </c>
      <c r="S52" s="131">
        <f t="shared" ref="S52:S57" si="12">SUM(Q52+O52+M52+K52+I52+G52+E52+C52)</f>
        <v>32</v>
      </c>
      <c r="T52" s="132">
        <f t="shared" ref="T52:T57" si="13">SUM(R52:S52)</f>
        <v>50</v>
      </c>
    </row>
    <row r="53" spans="1:20" x14ac:dyDescent="0.3">
      <c r="A53" s="129" t="s">
        <v>18</v>
      </c>
      <c r="B53" s="130">
        <v>4</v>
      </c>
      <c r="C53" s="130">
        <v>5</v>
      </c>
      <c r="D53" s="130">
        <v>1</v>
      </c>
      <c r="E53" s="130">
        <v>0</v>
      </c>
      <c r="F53" s="130">
        <v>1</v>
      </c>
      <c r="G53" s="130">
        <v>1</v>
      </c>
      <c r="H53" s="130">
        <v>2</v>
      </c>
      <c r="I53" s="130">
        <v>1</v>
      </c>
      <c r="J53" s="130">
        <v>1</v>
      </c>
      <c r="K53" s="130">
        <v>1</v>
      </c>
      <c r="L53" s="130">
        <v>0</v>
      </c>
      <c r="M53" s="130">
        <v>0</v>
      </c>
      <c r="N53" s="130">
        <v>0</v>
      </c>
      <c r="O53" s="130">
        <v>1</v>
      </c>
      <c r="P53" s="130">
        <v>4</v>
      </c>
      <c r="Q53" s="130">
        <v>9</v>
      </c>
      <c r="R53" s="131">
        <f t="shared" si="11"/>
        <v>13</v>
      </c>
      <c r="S53" s="131">
        <f t="shared" si="12"/>
        <v>18</v>
      </c>
      <c r="T53" s="132">
        <f t="shared" si="13"/>
        <v>31</v>
      </c>
    </row>
    <row r="54" spans="1:20" x14ac:dyDescent="0.3">
      <c r="A54" s="129" t="s">
        <v>19</v>
      </c>
      <c r="B54" s="130">
        <v>8</v>
      </c>
      <c r="C54" s="130">
        <v>4</v>
      </c>
      <c r="D54" s="130">
        <v>2</v>
      </c>
      <c r="E54" s="130">
        <v>0</v>
      </c>
      <c r="F54" s="130">
        <v>2</v>
      </c>
      <c r="G54" s="130">
        <v>2</v>
      </c>
      <c r="H54" s="130">
        <v>5</v>
      </c>
      <c r="I54" s="130">
        <v>3</v>
      </c>
      <c r="J54" s="130">
        <v>0</v>
      </c>
      <c r="K54" s="130">
        <v>0</v>
      </c>
      <c r="L54" s="130">
        <v>4</v>
      </c>
      <c r="M54" s="130">
        <v>3</v>
      </c>
      <c r="N54" s="130">
        <v>2</v>
      </c>
      <c r="O54" s="130">
        <v>0</v>
      </c>
      <c r="P54" s="130">
        <v>4</v>
      </c>
      <c r="Q54" s="130">
        <v>9</v>
      </c>
      <c r="R54" s="131">
        <f t="shared" si="11"/>
        <v>27</v>
      </c>
      <c r="S54" s="131">
        <f t="shared" si="12"/>
        <v>21</v>
      </c>
      <c r="T54" s="132">
        <f t="shared" si="13"/>
        <v>48</v>
      </c>
    </row>
    <row r="55" spans="1:20" x14ac:dyDescent="0.3">
      <c r="A55" s="129" t="s">
        <v>20</v>
      </c>
      <c r="B55" s="130">
        <v>3</v>
      </c>
      <c r="C55" s="130">
        <v>3</v>
      </c>
      <c r="D55" s="130">
        <v>1</v>
      </c>
      <c r="E55" s="130">
        <v>0</v>
      </c>
      <c r="F55" s="130">
        <v>0</v>
      </c>
      <c r="G55" s="130">
        <v>1</v>
      </c>
      <c r="H55" s="130">
        <v>1</v>
      </c>
      <c r="I55" s="130">
        <v>0</v>
      </c>
      <c r="J55" s="130">
        <v>0</v>
      </c>
      <c r="K55" s="130">
        <v>0</v>
      </c>
      <c r="L55" s="130">
        <v>1</v>
      </c>
      <c r="M55" s="130">
        <v>1</v>
      </c>
      <c r="N55" s="130">
        <v>0</v>
      </c>
      <c r="O55" s="130">
        <v>0</v>
      </c>
      <c r="P55" s="130">
        <v>0</v>
      </c>
      <c r="Q55" s="130">
        <v>1</v>
      </c>
      <c r="R55" s="131">
        <f t="shared" si="11"/>
        <v>6</v>
      </c>
      <c r="S55" s="131">
        <f t="shared" si="12"/>
        <v>6</v>
      </c>
      <c r="T55" s="132">
        <f t="shared" si="13"/>
        <v>12</v>
      </c>
    </row>
    <row r="56" spans="1:20" x14ac:dyDescent="0.3">
      <c r="A56" s="129" t="s">
        <v>21</v>
      </c>
      <c r="B56" s="130">
        <v>5</v>
      </c>
      <c r="C56" s="130">
        <v>2</v>
      </c>
      <c r="D56" s="130">
        <v>1</v>
      </c>
      <c r="E56" s="130">
        <v>0</v>
      </c>
      <c r="F56" s="130">
        <v>1</v>
      </c>
      <c r="G56" s="130">
        <v>0</v>
      </c>
      <c r="H56" s="130">
        <v>0</v>
      </c>
      <c r="I56" s="130">
        <v>3</v>
      </c>
      <c r="J56" s="130">
        <v>0</v>
      </c>
      <c r="K56" s="130">
        <v>0</v>
      </c>
      <c r="L56" s="130">
        <v>4</v>
      </c>
      <c r="M56" s="130">
        <v>3</v>
      </c>
      <c r="N56" s="130">
        <v>1</v>
      </c>
      <c r="O56" s="130">
        <v>1</v>
      </c>
      <c r="P56" s="130">
        <v>8</v>
      </c>
      <c r="Q56" s="130">
        <v>8</v>
      </c>
      <c r="R56" s="131">
        <f t="shared" si="11"/>
        <v>20</v>
      </c>
      <c r="S56" s="131">
        <f t="shared" si="12"/>
        <v>17</v>
      </c>
      <c r="T56" s="132">
        <f t="shared" si="13"/>
        <v>37</v>
      </c>
    </row>
    <row r="57" spans="1:20" x14ac:dyDescent="0.3">
      <c r="A57" s="125" t="s">
        <v>23</v>
      </c>
      <c r="B57" s="126">
        <v>21</v>
      </c>
      <c r="C57" s="126">
        <v>12</v>
      </c>
      <c r="D57" s="126">
        <v>5</v>
      </c>
      <c r="E57" s="126">
        <v>3</v>
      </c>
      <c r="F57" s="126">
        <v>10</v>
      </c>
      <c r="G57" s="126">
        <v>5</v>
      </c>
      <c r="H57" s="126">
        <v>20</v>
      </c>
      <c r="I57" s="126">
        <v>17</v>
      </c>
      <c r="J57" s="126">
        <v>1</v>
      </c>
      <c r="K57" s="126">
        <v>0</v>
      </c>
      <c r="L57" s="126">
        <v>13</v>
      </c>
      <c r="M57" s="126">
        <v>10</v>
      </c>
      <c r="N57" s="126">
        <v>6</v>
      </c>
      <c r="O57" s="126">
        <v>3</v>
      </c>
      <c r="P57" s="126">
        <v>31</v>
      </c>
      <c r="Q57" s="126">
        <v>34</v>
      </c>
      <c r="R57" s="127">
        <f t="shared" si="11"/>
        <v>107</v>
      </c>
      <c r="S57" s="127">
        <f t="shared" si="12"/>
        <v>84</v>
      </c>
      <c r="T57" s="128">
        <f t="shared" si="13"/>
        <v>191</v>
      </c>
    </row>
    <row r="58" spans="1:20" x14ac:dyDescent="0.3">
      <c r="A58" s="129" t="s">
        <v>25</v>
      </c>
      <c r="B58" s="130">
        <v>0</v>
      </c>
      <c r="C58" s="130">
        <v>0</v>
      </c>
      <c r="D58" s="130">
        <v>0</v>
      </c>
      <c r="E58" s="130">
        <v>0</v>
      </c>
      <c r="F58" s="130">
        <v>0</v>
      </c>
      <c r="G58" s="130">
        <v>0</v>
      </c>
      <c r="H58" s="130">
        <v>1</v>
      </c>
      <c r="I58" s="130">
        <v>0</v>
      </c>
      <c r="J58" s="130">
        <v>0</v>
      </c>
      <c r="K58" s="130">
        <v>1</v>
      </c>
      <c r="L58" s="130">
        <v>0</v>
      </c>
      <c r="M58" s="130">
        <v>1</v>
      </c>
      <c r="N58" s="130">
        <v>0</v>
      </c>
      <c r="O58" s="130">
        <v>0</v>
      </c>
      <c r="P58" s="130">
        <v>1</v>
      </c>
      <c r="Q58" s="130">
        <v>0</v>
      </c>
      <c r="R58" s="131">
        <f t="shared" ref="R58:R65" si="14">SUM(B58+D58+F58+H58+J58+L58+N58+P58)</f>
        <v>2</v>
      </c>
      <c r="S58" s="131">
        <f t="shared" ref="S58:S65" si="15">SUM(Q58+O58+M58+K58+I58+G58+E58+C58)</f>
        <v>2</v>
      </c>
      <c r="T58" s="132">
        <f t="shared" ref="T58:T65" si="16">SUM(R58:S58)</f>
        <v>4</v>
      </c>
    </row>
    <row r="59" spans="1:20" x14ac:dyDescent="0.3">
      <c r="A59" s="129" t="s">
        <v>26</v>
      </c>
      <c r="B59" s="130">
        <v>1</v>
      </c>
      <c r="C59" s="130">
        <v>2</v>
      </c>
      <c r="D59" s="130">
        <v>0</v>
      </c>
      <c r="E59" s="130">
        <v>0</v>
      </c>
      <c r="F59" s="130">
        <v>1</v>
      </c>
      <c r="G59" s="130">
        <v>0</v>
      </c>
      <c r="H59" s="130">
        <v>0</v>
      </c>
      <c r="I59" s="130">
        <v>3</v>
      </c>
      <c r="J59" s="130">
        <v>0</v>
      </c>
      <c r="K59" s="130">
        <v>1</v>
      </c>
      <c r="L59" s="130">
        <v>0</v>
      </c>
      <c r="M59" s="130">
        <v>1</v>
      </c>
      <c r="N59" s="130">
        <v>0</v>
      </c>
      <c r="O59" s="130">
        <v>0</v>
      </c>
      <c r="P59" s="130">
        <v>5</v>
      </c>
      <c r="Q59" s="130">
        <v>4</v>
      </c>
      <c r="R59" s="131">
        <f t="shared" si="14"/>
        <v>7</v>
      </c>
      <c r="S59" s="131">
        <f t="shared" si="15"/>
        <v>11</v>
      </c>
      <c r="T59" s="132">
        <f t="shared" si="16"/>
        <v>18</v>
      </c>
    </row>
    <row r="60" spans="1:20" x14ac:dyDescent="0.3">
      <c r="A60" s="129" t="s">
        <v>27</v>
      </c>
      <c r="B60" s="130">
        <v>0</v>
      </c>
      <c r="C60" s="130">
        <v>1</v>
      </c>
      <c r="D60" s="130">
        <v>1</v>
      </c>
      <c r="E60" s="130">
        <v>0</v>
      </c>
      <c r="F60" s="130">
        <v>0</v>
      </c>
      <c r="G60" s="130">
        <v>0</v>
      </c>
      <c r="H60" s="130">
        <v>0</v>
      </c>
      <c r="I60" s="130">
        <v>2</v>
      </c>
      <c r="J60" s="130">
        <v>0</v>
      </c>
      <c r="K60" s="130">
        <v>0</v>
      </c>
      <c r="L60" s="130">
        <v>0</v>
      </c>
      <c r="M60" s="130">
        <v>1</v>
      </c>
      <c r="N60" s="130">
        <v>1</v>
      </c>
      <c r="O60" s="130">
        <v>0</v>
      </c>
      <c r="P60" s="130">
        <v>3</v>
      </c>
      <c r="Q60" s="130">
        <v>13</v>
      </c>
      <c r="R60" s="131">
        <f t="shared" si="14"/>
        <v>5</v>
      </c>
      <c r="S60" s="131">
        <f t="shared" si="15"/>
        <v>17</v>
      </c>
      <c r="T60" s="132">
        <f t="shared" si="16"/>
        <v>22</v>
      </c>
    </row>
    <row r="61" spans="1:20" x14ac:dyDescent="0.3">
      <c r="A61" s="129" t="s">
        <v>28</v>
      </c>
      <c r="B61" s="130">
        <v>0</v>
      </c>
      <c r="C61" s="130">
        <v>1</v>
      </c>
      <c r="D61" s="130">
        <v>0</v>
      </c>
      <c r="E61" s="130">
        <v>0</v>
      </c>
      <c r="F61" s="130">
        <v>0</v>
      </c>
      <c r="G61" s="130">
        <v>0</v>
      </c>
      <c r="H61" s="130">
        <v>0</v>
      </c>
      <c r="I61" s="130">
        <v>3</v>
      </c>
      <c r="J61" s="130">
        <v>0</v>
      </c>
      <c r="K61" s="130">
        <v>0</v>
      </c>
      <c r="L61" s="130">
        <v>0</v>
      </c>
      <c r="M61" s="130">
        <v>1</v>
      </c>
      <c r="N61" s="130">
        <v>0</v>
      </c>
      <c r="O61" s="130">
        <v>0</v>
      </c>
      <c r="P61" s="130">
        <v>2</v>
      </c>
      <c r="Q61" s="130">
        <v>3</v>
      </c>
      <c r="R61" s="131">
        <f t="shared" si="14"/>
        <v>2</v>
      </c>
      <c r="S61" s="131">
        <f t="shared" si="15"/>
        <v>8</v>
      </c>
      <c r="T61" s="132">
        <f t="shared" si="16"/>
        <v>10</v>
      </c>
    </row>
    <row r="62" spans="1:20" x14ac:dyDescent="0.3">
      <c r="A62" s="129" t="s">
        <v>29</v>
      </c>
      <c r="B62" s="130">
        <v>1</v>
      </c>
      <c r="C62" s="130">
        <v>1</v>
      </c>
      <c r="D62" s="130">
        <v>1</v>
      </c>
      <c r="E62" s="130">
        <v>1</v>
      </c>
      <c r="F62" s="130">
        <v>2</v>
      </c>
      <c r="G62" s="130">
        <v>1</v>
      </c>
      <c r="H62" s="130">
        <v>2</v>
      </c>
      <c r="I62" s="130">
        <v>1</v>
      </c>
      <c r="J62" s="130">
        <v>1</v>
      </c>
      <c r="K62" s="130">
        <v>0</v>
      </c>
      <c r="L62" s="130">
        <v>3</v>
      </c>
      <c r="M62" s="130">
        <v>1</v>
      </c>
      <c r="N62" s="130">
        <v>1</v>
      </c>
      <c r="O62" s="130">
        <v>0</v>
      </c>
      <c r="P62" s="130">
        <v>9</v>
      </c>
      <c r="Q62" s="130">
        <v>9</v>
      </c>
      <c r="R62" s="131">
        <f t="shared" si="14"/>
        <v>20</v>
      </c>
      <c r="S62" s="131">
        <f t="shared" si="15"/>
        <v>14</v>
      </c>
      <c r="T62" s="132">
        <f t="shared" si="16"/>
        <v>34</v>
      </c>
    </row>
    <row r="63" spans="1:20" x14ac:dyDescent="0.3">
      <c r="A63" s="125" t="s">
        <v>23</v>
      </c>
      <c r="B63" s="126">
        <v>23</v>
      </c>
      <c r="C63" s="126">
        <v>18</v>
      </c>
      <c r="D63" s="126">
        <v>2</v>
      </c>
      <c r="E63" s="126">
        <v>2</v>
      </c>
      <c r="F63" s="126">
        <v>8</v>
      </c>
      <c r="G63" s="126">
        <v>5</v>
      </c>
      <c r="H63" s="126">
        <v>18</v>
      </c>
      <c r="I63" s="126">
        <v>11</v>
      </c>
      <c r="J63" s="126">
        <v>7</v>
      </c>
      <c r="K63" s="126">
        <v>4</v>
      </c>
      <c r="L63" s="126">
        <v>18</v>
      </c>
      <c r="M63" s="126">
        <v>11</v>
      </c>
      <c r="N63" s="126">
        <v>3</v>
      </c>
      <c r="O63" s="126">
        <v>3</v>
      </c>
      <c r="P63" s="126">
        <v>34</v>
      </c>
      <c r="Q63" s="126">
        <v>31</v>
      </c>
      <c r="R63" s="127">
        <f t="shared" si="14"/>
        <v>113</v>
      </c>
      <c r="S63" s="127">
        <f t="shared" si="15"/>
        <v>85</v>
      </c>
      <c r="T63" s="128">
        <f t="shared" si="16"/>
        <v>198</v>
      </c>
    </row>
    <row r="64" spans="1:20" x14ac:dyDescent="0.3">
      <c r="A64" s="7" t="s">
        <v>30</v>
      </c>
      <c r="B64" s="11">
        <v>9</v>
      </c>
      <c r="C64" s="11">
        <v>4</v>
      </c>
      <c r="D64" s="11">
        <v>1</v>
      </c>
      <c r="E64" s="11">
        <v>0</v>
      </c>
      <c r="F64" s="11">
        <v>2</v>
      </c>
      <c r="G64" s="11">
        <v>2</v>
      </c>
      <c r="H64" s="11">
        <v>4</v>
      </c>
      <c r="I64" s="11">
        <v>2</v>
      </c>
      <c r="J64" s="11">
        <v>0</v>
      </c>
      <c r="K64" s="11">
        <v>0</v>
      </c>
      <c r="L64" s="11">
        <v>1</v>
      </c>
      <c r="M64" s="11">
        <v>2</v>
      </c>
      <c r="N64" s="11">
        <v>1</v>
      </c>
      <c r="O64" s="11">
        <v>0</v>
      </c>
      <c r="P64" s="11">
        <v>20</v>
      </c>
      <c r="Q64" s="11">
        <v>8</v>
      </c>
      <c r="R64" s="12">
        <f t="shared" si="14"/>
        <v>38</v>
      </c>
      <c r="S64" s="12">
        <f t="shared" si="15"/>
        <v>18</v>
      </c>
      <c r="T64" s="13">
        <f t="shared" si="16"/>
        <v>56</v>
      </c>
    </row>
    <row r="65" spans="1:20" x14ac:dyDescent="0.3">
      <c r="A65" s="7" t="s">
        <v>31</v>
      </c>
      <c r="B65" s="11">
        <v>2</v>
      </c>
      <c r="C65" s="11">
        <v>3</v>
      </c>
      <c r="D65" s="11">
        <v>1</v>
      </c>
      <c r="E65" s="11">
        <v>0</v>
      </c>
      <c r="F65" s="11">
        <v>2</v>
      </c>
      <c r="G65" s="11">
        <v>0</v>
      </c>
      <c r="H65" s="11">
        <v>7</v>
      </c>
      <c r="I65" s="11">
        <v>2</v>
      </c>
      <c r="J65" s="11">
        <v>1</v>
      </c>
      <c r="K65" s="11">
        <v>0</v>
      </c>
      <c r="L65" s="11">
        <v>1</v>
      </c>
      <c r="M65" s="11">
        <v>2</v>
      </c>
      <c r="N65" s="11">
        <v>1</v>
      </c>
      <c r="O65" s="11">
        <v>0</v>
      </c>
      <c r="P65" s="11">
        <v>14</v>
      </c>
      <c r="Q65" s="11">
        <v>25</v>
      </c>
      <c r="R65" s="12">
        <f t="shared" si="14"/>
        <v>29</v>
      </c>
      <c r="S65" s="12">
        <f t="shared" si="15"/>
        <v>32</v>
      </c>
      <c r="T65" s="13">
        <f t="shared" si="16"/>
        <v>61</v>
      </c>
    </row>
    <row r="66" spans="1:20" x14ac:dyDescent="0.3">
      <c r="A66" s="134" t="s">
        <v>22</v>
      </c>
      <c r="B66" s="135">
        <f>SUM(B52:B65)</f>
        <v>81</v>
      </c>
      <c r="C66" s="135">
        <f t="shared" ref="C66:T66" si="17">SUM(C52:C65)</f>
        <v>61</v>
      </c>
      <c r="D66" s="135">
        <f t="shared" si="17"/>
        <v>16</v>
      </c>
      <c r="E66" s="135">
        <f t="shared" si="17"/>
        <v>6</v>
      </c>
      <c r="F66" s="135">
        <f t="shared" si="17"/>
        <v>29</v>
      </c>
      <c r="G66" s="135">
        <f t="shared" si="17"/>
        <v>19</v>
      </c>
      <c r="H66" s="135">
        <f t="shared" si="17"/>
        <v>61</v>
      </c>
      <c r="I66" s="135">
        <f t="shared" si="17"/>
        <v>54</v>
      </c>
      <c r="J66" s="135">
        <f t="shared" si="17"/>
        <v>12</v>
      </c>
      <c r="K66" s="135">
        <f t="shared" si="17"/>
        <v>8</v>
      </c>
      <c r="L66" s="135">
        <f t="shared" si="17"/>
        <v>52</v>
      </c>
      <c r="M66" s="135">
        <f t="shared" si="17"/>
        <v>46</v>
      </c>
      <c r="N66" s="135">
        <f t="shared" si="17"/>
        <v>17</v>
      </c>
      <c r="O66" s="135">
        <f t="shared" si="17"/>
        <v>10</v>
      </c>
      <c r="P66" s="135">
        <f t="shared" si="17"/>
        <v>139</v>
      </c>
      <c r="Q66" s="135">
        <f t="shared" si="17"/>
        <v>161</v>
      </c>
      <c r="R66" s="135">
        <f t="shared" si="17"/>
        <v>407</v>
      </c>
      <c r="S66" s="135">
        <f t="shared" si="17"/>
        <v>365</v>
      </c>
      <c r="T66" s="135">
        <f t="shared" si="17"/>
        <v>772</v>
      </c>
    </row>
    <row r="67" spans="1:20" x14ac:dyDescent="0.3">
      <c r="S67" s="384" t="s">
        <v>38</v>
      </c>
      <c r="T67" s="386"/>
    </row>
    <row r="68" spans="1:20" x14ac:dyDescent="0.3">
      <c r="S68" s="385"/>
      <c r="T68" s="387"/>
    </row>
    <row r="70" spans="1:20" ht="22.8" x14ac:dyDescent="0.3">
      <c r="A70" s="375" t="s">
        <v>79</v>
      </c>
      <c r="B70" s="375"/>
      <c r="C70" s="375"/>
      <c r="D70" s="375"/>
      <c r="E70" s="375"/>
      <c r="F70" s="375"/>
      <c r="G70" s="375"/>
      <c r="H70" s="375"/>
      <c r="I70" s="375"/>
      <c r="J70" s="375"/>
      <c r="K70" s="375"/>
      <c r="L70" s="375"/>
      <c r="M70" s="375"/>
      <c r="N70" s="375"/>
      <c r="O70" s="375"/>
      <c r="P70" s="375"/>
      <c r="Q70" s="375"/>
      <c r="R70" s="375"/>
      <c r="S70" s="107"/>
    </row>
    <row r="71" spans="1:20" ht="21" thickBot="1" x14ac:dyDescent="0.35">
      <c r="A71" s="365" t="s">
        <v>2</v>
      </c>
      <c r="B71" s="365"/>
      <c r="C71" s="365"/>
      <c r="D71" s="365"/>
      <c r="E71" s="365"/>
      <c r="F71" s="365"/>
      <c r="G71" s="365"/>
      <c r="H71" s="365"/>
      <c r="I71" s="365"/>
      <c r="J71" s="365"/>
      <c r="K71" s="365"/>
      <c r="L71" s="365"/>
      <c r="M71" s="365"/>
      <c r="N71" s="365"/>
      <c r="O71" s="365"/>
      <c r="P71" s="365"/>
      <c r="Q71" s="365"/>
      <c r="R71" s="365"/>
      <c r="S71" s="107"/>
    </row>
    <row r="72" spans="1:20" ht="20.399999999999999" x14ac:dyDescent="0.3">
      <c r="A72" s="376" t="s">
        <v>44</v>
      </c>
      <c r="B72" s="378" t="s">
        <v>11</v>
      </c>
      <c r="C72" s="379"/>
      <c r="D72" s="378" t="s">
        <v>4</v>
      </c>
      <c r="E72" s="379"/>
      <c r="F72" s="378" t="s">
        <v>5</v>
      </c>
      <c r="G72" s="379"/>
      <c r="H72" s="380" t="s">
        <v>45</v>
      </c>
      <c r="I72" s="381"/>
      <c r="J72" s="378" t="s">
        <v>46</v>
      </c>
      <c r="K72" s="379"/>
      <c r="L72" s="380" t="s">
        <v>47</v>
      </c>
      <c r="M72" s="381"/>
      <c r="N72" s="378" t="s">
        <v>48</v>
      </c>
      <c r="O72" s="379"/>
      <c r="P72" s="378" t="s">
        <v>49</v>
      </c>
      <c r="Q72" s="379"/>
      <c r="R72" s="382" t="s">
        <v>50</v>
      </c>
      <c r="S72" s="373" t="s">
        <v>51</v>
      </c>
    </row>
    <row r="73" spans="1:20" ht="17.399999999999999" thickBot="1" x14ac:dyDescent="0.35">
      <c r="A73" s="377"/>
      <c r="B73" s="203" t="s">
        <v>16</v>
      </c>
      <c r="C73" s="204" t="s">
        <v>15</v>
      </c>
      <c r="D73" s="203" t="s">
        <v>16</v>
      </c>
      <c r="E73" s="204" t="s">
        <v>15</v>
      </c>
      <c r="F73" s="203" t="s">
        <v>16</v>
      </c>
      <c r="G73" s="204" t="s">
        <v>15</v>
      </c>
      <c r="H73" s="205" t="s">
        <v>16</v>
      </c>
      <c r="I73" s="206" t="s">
        <v>15</v>
      </c>
      <c r="J73" s="203" t="s">
        <v>16</v>
      </c>
      <c r="K73" s="204" t="s">
        <v>15</v>
      </c>
      <c r="L73" s="205" t="s">
        <v>16</v>
      </c>
      <c r="M73" s="206" t="s">
        <v>15</v>
      </c>
      <c r="N73" s="203" t="s">
        <v>16</v>
      </c>
      <c r="O73" s="204" t="s">
        <v>15</v>
      </c>
      <c r="P73" s="203" t="s">
        <v>16</v>
      </c>
      <c r="Q73" s="204" t="s">
        <v>15</v>
      </c>
      <c r="R73" s="383"/>
      <c r="S73" s="374"/>
    </row>
    <row r="74" spans="1:20" ht="52.8" thickBot="1" x14ac:dyDescent="0.35">
      <c r="A74" s="207" t="s">
        <v>52</v>
      </c>
      <c r="B74" s="208">
        <v>1</v>
      </c>
      <c r="C74" s="209">
        <v>0</v>
      </c>
      <c r="D74" s="208">
        <v>2</v>
      </c>
      <c r="E74" s="209">
        <v>1</v>
      </c>
      <c r="F74" s="208">
        <v>0</v>
      </c>
      <c r="G74" s="209">
        <v>0</v>
      </c>
      <c r="H74" s="210">
        <v>1</v>
      </c>
      <c r="I74" s="211">
        <v>0</v>
      </c>
      <c r="J74" s="208">
        <v>3</v>
      </c>
      <c r="K74" s="209">
        <v>0</v>
      </c>
      <c r="L74" s="210">
        <v>0</v>
      </c>
      <c r="M74" s="211">
        <v>0</v>
      </c>
      <c r="N74" s="208">
        <v>8</v>
      </c>
      <c r="O74" s="209">
        <v>0</v>
      </c>
      <c r="P74" s="208">
        <v>1</v>
      </c>
      <c r="Q74" s="209">
        <v>2</v>
      </c>
      <c r="R74" s="212">
        <v>19</v>
      </c>
      <c r="S74" s="213">
        <v>40</v>
      </c>
    </row>
    <row r="75" spans="1:20" ht="35.4" thickBot="1" x14ac:dyDescent="0.35">
      <c r="A75" s="207" t="s">
        <v>53</v>
      </c>
      <c r="B75" s="208">
        <v>6</v>
      </c>
      <c r="C75" s="209">
        <v>1</v>
      </c>
      <c r="D75" s="208">
        <v>0</v>
      </c>
      <c r="E75" s="209">
        <v>2</v>
      </c>
      <c r="F75" s="208">
        <v>0</v>
      </c>
      <c r="G75" s="209">
        <v>1</v>
      </c>
      <c r="H75" s="210">
        <v>0</v>
      </c>
      <c r="I75" s="211">
        <v>0</v>
      </c>
      <c r="J75" s="208">
        <v>2</v>
      </c>
      <c r="K75" s="209">
        <v>1</v>
      </c>
      <c r="L75" s="210">
        <v>1</v>
      </c>
      <c r="M75" s="211">
        <v>0</v>
      </c>
      <c r="N75" s="208">
        <v>3</v>
      </c>
      <c r="O75" s="209">
        <v>3</v>
      </c>
      <c r="P75" s="208">
        <v>0</v>
      </c>
      <c r="Q75" s="209">
        <v>1</v>
      </c>
      <c r="R75" s="212">
        <v>21</v>
      </c>
      <c r="S75" s="213">
        <v>30</v>
      </c>
    </row>
    <row r="76" spans="1:20" ht="35.4" thickBot="1" x14ac:dyDescent="0.35">
      <c r="A76" s="207" t="s">
        <v>54</v>
      </c>
      <c r="B76" s="208">
        <v>3</v>
      </c>
      <c r="C76" s="209">
        <v>1</v>
      </c>
      <c r="D76" s="208">
        <v>1</v>
      </c>
      <c r="E76" s="209">
        <v>4</v>
      </c>
      <c r="F76" s="208">
        <v>0</v>
      </c>
      <c r="G76" s="209">
        <v>1</v>
      </c>
      <c r="H76" s="210">
        <v>0</v>
      </c>
      <c r="I76" s="211">
        <v>0</v>
      </c>
      <c r="J76" s="208">
        <v>1</v>
      </c>
      <c r="K76" s="209">
        <v>2</v>
      </c>
      <c r="L76" s="210">
        <v>0</v>
      </c>
      <c r="M76" s="211">
        <v>0</v>
      </c>
      <c r="N76" s="208">
        <v>3</v>
      </c>
      <c r="O76" s="209">
        <v>1</v>
      </c>
      <c r="P76" s="208">
        <v>1</v>
      </c>
      <c r="Q76" s="209">
        <v>1</v>
      </c>
      <c r="R76" s="212">
        <v>19</v>
      </c>
      <c r="S76" s="213">
        <v>30</v>
      </c>
    </row>
    <row r="77" spans="1:20" ht="21" thickBot="1" x14ac:dyDescent="0.35">
      <c r="A77" s="200" t="s">
        <v>55</v>
      </c>
      <c r="B77" s="196">
        <v>3</v>
      </c>
      <c r="C77" s="197">
        <v>3</v>
      </c>
      <c r="D77" s="196">
        <v>2</v>
      </c>
      <c r="E77" s="197">
        <v>1</v>
      </c>
      <c r="F77" s="196">
        <v>0</v>
      </c>
      <c r="G77" s="197">
        <v>1</v>
      </c>
      <c r="H77" s="198">
        <v>2</v>
      </c>
      <c r="I77" s="199">
        <v>0</v>
      </c>
      <c r="J77" s="196">
        <v>0</v>
      </c>
      <c r="K77" s="197">
        <v>4</v>
      </c>
      <c r="L77" s="198">
        <v>1</v>
      </c>
      <c r="M77" s="199">
        <v>0</v>
      </c>
      <c r="N77" s="196">
        <v>9</v>
      </c>
      <c r="O77" s="197">
        <v>4</v>
      </c>
      <c r="P77" s="196">
        <v>2</v>
      </c>
      <c r="Q77" s="197">
        <v>3</v>
      </c>
      <c r="R77" s="194">
        <v>35</v>
      </c>
      <c r="S77" s="193">
        <v>40</v>
      </c>
    </row>
    <row r="78" spans="1:20" ht="21" thickBot="1" x14ac:dyDescent="0.35">
      <c r="A78" s="215" t="s">
        <v>39</v>
      </c>
      <c r="B78" s="216">
        <v>13</v>
      </c>
      <c r="C78" s="216">
        <v>5</v>
      </c>
      <c r="D78" s="216">
        <v>5</v>
      </c>
      <c r="E78" s="216">
        <v>8</v>
      </c>
      <c r="F78" s="216">
        <v>0</v>
      </c>
      <c r="G78" s="216">
        <v>3</v>
      </c>
      <c r="H78" s="216">
        <v>3</v>
      </c>
      <c r="I78" s="216">
        <v>0</v>
      </c>
      <c r="J78" s="216">
        <v>6</v>
      </c>
      <c r="K78" s="216">
        <v>7</v>
      </c>
      <c r="L78" s="216">
        <v>2</v>
      </c>
      <c r="M78" s="216">
        <v>0</v>
      </c>
      <c r="N78" s="216">
        <v>23</v>
      </c>
      <c r="O78" s="216">
        <v>8</v>
      </c>
      <c r="P78" s="216">
        <v>4</v>
      </c>
      <c r="Q78" s="216">
        <v>7</v>
      </c>
      <c r="R78" s="217">
        <v>94</v>
      </c>
      <c r="S78" s="218"/>
    </row>
    <row r="79" spans="1:20" ht="21" thickBot="1" x14ac:dyDescent="0.35">
      <c r="A79" s="219" t="s">
        <v>56</v>
      </c>
      <c r="B79" s="363">
        <v>18</v>
      </c>
      <c r="C79" s="364"/>
      <c r="D79" s="363">
        <v>13</v>
      </c>
      <c r="E79" s="364"/>
      <c r="F79" s="363">
        <v>3</v>
      </c>
      <c r="G79" s="364"/>
      <c r="H79" s="363">
        <v>3</v>
      </c>
      <c r="I79" s="364"/>
      <c r="J79" s="363">
        <v>13</v>
      </c>
      <c r="K79" s="364"/>
      <c r="L79" s="363">
        <v>2</v>
      </c>
      <c r="M79" s="364"/>
      <c r="N79" s="363">
        <v>31</v>
      </c>
      <c r="O79" s="364"/>
      <c r="P79" s="363">
        <v>11</v>
      </c>
      <c r="Q79" s="364"/>
      <c r="R79" s="220">
        <v>94</v>
      </c>
      <c r="S79" s="221">
        <v>140</v>
      </c>
    </row>
    <row r="80" spans="1:20" ht="21" thickBot="1" x14ac:dyDescent="0.35">
      <c r="A80" s="365" t="s">
        <v>42</v>
      </c>
      <c r="B80" s="365"/>
      <c r="C80" s="365"/>
      <c r="D80" s="365"/>
      <c r="E80" s="365"/>
      <c r="F80" s="365"/>
      <c r="G80" s="365"/>
      <c r="H80" s="365"/>
      <c r="I80" s="365"/>
      <c r="J80" s="365"/>
      <c r="K80" s="365"/>
      <c r="L80" s="365"/>
      <c r="M80" s="365"/>
      <c r="N80" s="365"/>
      <c r="O80" s="365"/>
      <c r="P80" s="365"/>
      <c r="Q80" s="365"/>
      <c r="R80" s="365"/>
      <c r="S80" s="107"/>
    </row>
    <row r="81" spans="1:19" ht="21" thickBot="1" x14ac:dyDescent="0.35">
      <c r="A81" s="366" t="s">
        <v>44</v>
      </c>
      <c r="B81" s="368" t="s">
        <v>11</v>
      </c>
      <c r="C81" s="369"/>
      <c r="D81" s="368" t="s">
        <v>4</v>
      </c>
      <c r="E81" s="369"/>
      <c r="F81" s="368" t="s">
        <v>5</v>
      </c>
      <c r="G81" s="369"/>
      <c r="H81" s="370" t="s">
        <v>45</v>
      </c>
      <c r="I81" s="371"/>
      <c r="J81" s="368" t="s">
        <v>46</v>
      </c>
      <c r="K81" s="369"/>
      <c r="L81" s="370" t="s">
        <v>47</v>
      </c>
      <c r="M81" s="371"/>
      <c r="N81" s="368" t="s">
        <v>48</v>
      </c>
      <c r="O81" s="369"/>
      <c r="P81" s="368" t="s">
        <v>49</v>
      </c>
      <c r="Q81" s="369"/>
      <c r="R81" s="361" t="s">
        <v>50</v>
      </c>
      <c r="S81" s="361" t="s">
        <v>51</v>
      </c>
    </row>
    <row r="82" spans="1:19" ht="17.399999999999999" thickBot="1" x14ac:dyDescent="0.35">
      <c r="A82" s="367"/>
      <c r="B82" s="189" t="s">
        <v>16</v>
      </c>
      <c r="C82" s="190" t="s">
        <v>15</v>
      </c>
      <c r="D82" s="189" t="s">
        <v>16</v>
      </c>
      <c r="E82" s="190" t="s">
        <v>15</v>
      </c>
      <c r="F82" s="189" t="s">
        <v>16</v>
      </c>
      <c r="G82" s="190" t="s">
        <v>15</v>
      </c>
      <c r="H82" s="191" t="s">
        <v>16</v>
      </c>
      <c r="I82" s="192" t="s">
        <v>15</v>
      </c>
      <c r="J82" s="189" t="s">
        <v>16</v>
      </c>
      <c r="K82" s="190" t="s">
        <v>15</v>
      </c>
      <c r="L82" s="191" t="s">
        <v>16</v>
      </c>
      <c r="M82" s="192" t="s">
        <v>15</v>
      </c>
      <c r="N82" s="189" t="s">
        <v>16</v>
      </c>
      <c r="O82" s="190" t="s">
        <v>15</v>
      </c>
      <c r="P82" s="189" t="s">
        <v>16</v>
      </c>
      <c r="Q82" s="190" t="s">
        <v>15</v>
      </c>
      <c r="R82" s="372"/>
      <c r="S82" s="362"/>
    </row>
    <row r="83" spans="1:19" ht="52.8" thickBot="1" x14ac:dyDescent="0.35">
      <c r="A83" s="207" t="s">
        <v>52</v>
      </c>
      <c r="B83" s="208">
        <v>4</v>
      </c>
      <c r="C83" s="209">
        <v>0</v>
      </c>
      <c r="D83" s="208">
        <v>2</v>
      </c>
      <c r="E83" s="209">
        <v>0</v>
      </c>
      <c r="F83" s="208">
        <v>1</v>
      </c>
      <c r="G83" s="209">
        <v>1</v>
      </c>
      <c r="H83" s="210">
        <v>0</v>
      </c>
      <c r="I83" s="211">
        <v>0</v>
      </c>
      <c r="J83" s="208">
        <v>2</v>
      </c>
      <c r="K83" s="209">
        <v>0</v>
      </c>
      <c r="L83" s="210">
        <v>0</v>
      </c>
      <c r="M83" s="211">
        <v>0</v>
      </c>
      <c r="N83" s="208">
        <v>5</v>
      </c>
      <c r="O83" s="209">
        <v>3</v>
      </c>
      <c r="P83" s="208">
        <v>3</v>
      </c>
      <c r="Q83" s="209">
        <v>0</v>
      </c>
      <c r="R83" s="214">
        <v>21</v>
      </c>
      <c r="S83" s="213">
        <v>40</v>
      </c>
    </row>
    <row r="84" spans="1:19" ht="35.4" thickBot="1" x14ac:dyDescent="0.35">
      <c r="A84" s="207" t="s">
        <v>53</v>
      </c>
      <c r="B84" s="208">
        <v>4</v>
      </c>
      <c r="C84" s="209">
        <v>1</v>
      </c>
      <c r="D84" s="208">
        <v>0</v>
      </c>
      <c r="E84" s="209">
        <v>1</v>
      </c>
      <c r="F84" s="208">
        <v>1</v>
      </c>
      <c r="G84" s="209">
        <v>1</v>
      </c>
      <c r="H84" s="210">
        <v>1</v>
      </c>
      <c r="I84" s="211">
        <v>0</v>
      </c>
      <c r="J84" s="208">
        <v>4</v>
      </c>
      <c r="K84" s="209">
        <v>2</v>
      </c>
      <c r="L84" s="210">
        <v>0</v>
      </c>
      <c r="M84" s="211">
        <v>1</v>
      </c>
      <c r="N84" s="208">
        <v>7</v>
      </c>
      <c r="O84" s="209">
        <v>1</v>
      </c>
      <c r="P84" s="208">
        <v>2</v>
      </c>
      <c r="Q84" s="209">
        <v>1</v>
      </c>
      <c r="R84" s="214">
        <v>27</v>
      </c>
      <c r="S84" s="213">
        <v>30</v>
      </c>
    </row>
    <row r="85" spans="1:19" ht="35.4" thickBot="1" x14ac:dyDescent="0.35">
      <c r="A85" s="207" t="s">
        <v>54</v>
      </c>
      <c r="B85" s="208">
        <v>2</v>
      </c>
      <c r="C85" s="209">
        <v>2</v>
      </c>
      <c r="D85" s="208">
        <v>0</v>
      </c>
      <c r="E85" s="209">
        <v>2</v>
      </c>
      <c r="F85" s="208">
        <v>0</v>
      </c>
      <c r="G85" s="209">
        <v>1</v>
      </c>
      <c r="H85" s="210">
        <v>0</v>
      </c>
      <c r="I85" s="211">
        <v>0</v>
      </c>
      <c r="J85" s="208">
        <v>3</v>
      </c>
      <c r="K85" s="209">
        <v>1</v>
      </c>
      <c r="L85" s="210">
        <v>1</v>
      </c>
      <c r="M85" s="211">
        <v>0</v>
      </c>
      <c r="N85" s="208">
        <v>4</v>
      </c>
      <c r="O85" s="209">
        <v>3</v>
      </c>
      <c r="P85" s="208">
        <v>1</v>
      </c>
      <c r="Q85" s="209">
        <v>1</v>
      </c>
      <c r="R85" s="214">
        <v>25</v>
      </c>
      <c r="S85" s="213">
        <v>30</v>
      </c>
    </row>
    <row r="86" spans="1:19" ht="21" thickBot="1" x14ac:dyDescent="0.35">
      <c r="A86" s="201" t="s">
        <v>55</v>
      </c>
      <c r="B86" s="196">
        <v>4</v>
      </c>
      <c r="C86" s="197">
        <v>2</v>
      </c>
      <c r="D86" s="196">
        <v>3</v>
      </c>
      <c r="E86" s="197">
        <v>0</v>
      </c>
      <c r="F86" s="196">
        <v>1</v>
      </c>
      <c r="G86" s="197">
        <v>0</v>
      </c>
      <c r="H86" s="198">
        <v>0</v>
      </c>
      <c r="I86" s="199">
        <v>1</v>
      </c>
      <c r="J86" s="196">
        <v>2</v>
      </c>
      <c r="K86" s="197">
        <v>3</v>
      </c>
      <c r="L86" s="198">
        <v>0</v>
      </c>
      <c r="M86" s="199">
        <v>1</v>
      </c>
      <c r="N86" s="196">
        <v>5</v>
      </c>
      <c r="O86" s="197">
        <v>1</v>
      </c>
      <c r="P86" s="196">
        <v>0</v>
      </c>
      <c r="Q86" s="197">
        <v>1</v>
      </c>
      <c r="R86" s="195">
        <v>24</v>
      </c>
      <c r="S86" s="193">
        <v>40</v>
      </c>
    </row>
    <row r="87" spans="1:19" ht="35.4" thickBot="1" x14ac:dyDescent="0.35">
      <c r="A87" s="223" t="s">
        <v>39</v>
      </c>
      <c r="B87" s="225">
        <v>14</v>
      </c>
      <c r="C87" s="225">
        <v>5</v>
      </c>
      <c r="D87" s="225">
        <v>5</v>
      </c>
      <c r="E87" s="225">
        <v>3</v>
      </c>
      <c r="F87" s="225">
        <v>3</v>
      </c>
      <c r="G87" s="225">
        <v>3</v>
      </c>
      <c r="H87" s="225">
        <v>1</v>
      </c>
      <c r="I87" s="225">
        <v>1</v>
      </c>
      <c r="J87" s="225">
        <v>11</v>
      </c>
      <c r="K87" s="225">
        <v>6</v>
      </c>
      <c r="L87" s="225">
        <v>1</v>
      </c>
      <c r="M87" s="225">
        <v>2</v>
      </c>
      <c r="N87" s="225">
        <v>21</v>
      </c>
      <c r="O87" s="225">
        <v>8</v>
      </c>
      <c r="P87" s="225">
        <v>6</v>
      </c>
      <c r="Q87" s="225">
        <v>3</v>
      </c>
      <c r="R87" s="224">
        <v>93</v>
      </c>
      <c r="S87" s="218"/>
    </row>
    <row r="88" spans="1:19" ht="35.4" thickBot="1" x14ac:dyDescent="0.35">
      <c r="A88" s="222" t="s">
        <v>56</v>
      </c>
      <c r="B88" s="363">
        <v>19</v>
      </c>
      <c r="C88" s="364"/>
      <c r="D88" s="363">
        <v>8</v>
      </c>
      <c r="E88" s="364"/>
      <c r="F88" s="363">
        <v>6</v>
      </c>
      <c r="G88" s="364"/>
      <c r="H88" s="363">
        <v>2</v>
      </c>
      <c r="I88" s="364"/>
      <c r="J88" s="363">
        <v>17</v>
      </c>
      <c r="K88" s="364"/>
      <c r="L88" s="363">
        <v>3</v>
      </c>
      <c r="M88" s="364"/>
      <c r="N88" s="363">
        <v>29</v>
      </c>
      <c r="O88" s="364"/>
      <c r="P88" s="363">
        <v>9</v>
      </c>
      <c r="Q88" s="364"/>
      <c r="R88" s="220">
        <v>93</v>
      </c>
      <c r="S88" s="221">
        <v>140</v>
      </c>
    </row>
    <row r="89" spans="1:19" ht="18" thickBot="1" x14ac:dyDescent="0.35">
      <c r="A89" s="202"/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</row>
    <row r="90" spans="1:19" ht="52.8" thickBot="1" x14ac:dyDescent="0.35">
      <c r="A90" s="226" t="s">
        <v>57</v>
      </c>
      <c r="B90" s="357">
        <v>18</v>
      </c>
      <c r="C90" s="357"/>
      <c r="D90" s="357">
        <v>13</v>
      </c>
      <c r="E90" s="357"/>
      <c r="F90" s="357">
        <v>3</v>
      </c>
      <c r="G90" s="357"/>
      <c r="H90" s="357">
        <v>3</v>
      </c>
      <c r="I90" s="357"/>
      <c r="J90" s="357">
        <v>13</v>
      </c>
      <c r="K90" s="357"/>
      <c r="L90" s="357">
        <v>2</v>
      </c>
      <c r="M90" s="357"/>
      <c r="N90" s="357">
        <v>31</v>
      </c>
      <c r="O90" s="357"/>
      <c r="P90" s="357">
        <v>11</v>
      </c>
      <c r="Q90" s="357"/>
      <c r="R90" s="227">
        <v>94</v>
      </c>
      <c r="S90" s="107"/>
    </row>
    <row r="91" spans="1:19" ht="52.8" thickBot="1" x14ac:dyDescent="0.35">
      <c r="A91" s="226" t="s">
        <v>58</v>
      </c>
      <c r="B91" s="360">
        <v>19</v>
      </c>
      <c r="C91" s="360"/>
      <c r="D91" s="360">
        <v>8</v>
      </c>
      <c r="E91" s="360"/>
      <c r="F91" s="360">
        <v>6</v>
      </c>
      <c r="G91" s="360"/>
      <c r="H91" s="360">
        <v>2</v>
      </c>
      <c r="I91" s="360"/>
      <c r="J91" s="360">
        <v>17</v>
      </c>
      <c r="K91" s="360"/>
      <c r="L91" s="360">
        <v>3</v>
      </c>
      <c r="M91" s="360"/>
      <c r="N91" s="360">
        <v>29</v>
      </c>
      <c r="O91" s="360"/>
      <c r="P91" s="360">
        <v>9</v>
      </c>
      <c r="Q91" s="360"/>
      <c r="R91" s="227">
        <v>93</v>
      </c>
      <c r="S91" s="107"/>
    </row>
    <row r="92" spans="1:19" ht="52.8" thickBot="1" x14ac:dyDescent="0.35">
      <c r="A92" s="226" t="s">
        <v>59</v>
      </c>
      <c r="B92" s="358">
        <v>37</v>
      </c>
      <c r="C92" s="359"/>
      <c r="D92" s="358">
        <v>21</v>
      </c>
      <c r="E92" s="359"/>
      <c r="F92" s="358">
        <v>9</v>
      </c>
      <c r="G92" s="359"/>
      <c r="H92" s="358">
        <v>5</v>
      </c>
      <c r="I92" s="359"/>
      <c r="J92" s="358">
        <v>30</v>
      </c>
      <c r="K92" s="359"/>
      <c r="L92" s="358">
        <v>5</v>
      </c>
      <c r="M92" s="359"/>
      <c r="N92" s="358">
        <v>60</v>
      </c>
      <c r="O92" s="359"/>
      <c r="P92" s="358">
        <v>20</v>
      </c>
      <c r="Q92" s="359"/>
      <c r="R92" s="227">
        <v>187</v>
      </c>
      <c r="S92" s="107"/>
    </row>
    <row r="98" spans="1:10" ht="19.2" customHeight="1" x14ac:dyDescent="0.3">
      <c r="A98" s="110" t="s">
        <v>60</v>
      </c>
      <c r="B98" s="228" t="s">
        <v>4</v>
      </c>
      <c r="C98" s="228" t="s">
        <v>5</v>
      </c>
      <c r="D98" s="228" t="s">
        <v>61</v>
      </c>
      <c r="E98" s="228" t="s">
        <v>37</v>
      </c>
      <c r="F98" s="228" t="s">
        <v>38</v>
      </c>
      <c r="G98" s="115"/>
      <c r="H98" s="115"/>
      <c r="I98" s="168"/>
      <c r="J98" s="168"/>
    </row>
    <row r="99" spans="1:10" ht="19.2" customHeight="1" x14ac:dyDescent="0.3">
      <c r="A99" s="170" t="s">
        <v>64</v>
      </c>
      <c r="B99" s="229">
        <f>B22+C22</f>
        <v>177</v>
      </c>
      <c r="C99" s="170">
        <f>D22+E22</f>
        <v>28</v>
      </c>
      <c r="D99" s="170">
        <f>SUM(F22:O22)</f>
        <v>460</v>
      </c>
      <c r="E99" s="170">
        <f>P22+Q22</f>
        <v>325</v>
      </c>
      <c r="F99" s="229">
        <f>SUM(B99:E99)</f>
        <v>990</v>
      </c>
      <c r="G99" s="115"/>
      <c r="H99" s="115"/>
      <c r="I99" s="168"/>
      <c r="J99" s="168"/>
    </row>
    <row r="100" spans="1:10" ht="19.2" customHeight="1" x14ac:dyDescent="0.3">
      <c r="A100" s="170" t="s">
        <v>65</v>
      </c>
      <c r="B100" s="170">
        <f>B43+C43</f>
        <v>176</v>
      </c>
      <c r="C100" s="170">
        <f>D43+E43</f>
        <v>23</v>
      </c>
      <c r="D100" s="170">
        <f>SUM(F43:O43)</f>
        <v>294</v>
      </c>
      <c r="E100" s="170">
        <f>P43+Q43</f>
        <v>424</v>
      </c>
      <c r="F100" s="229">
        <f>SUM(B100:E100)</f>
        <v>917</v>
      </c>
      <c r="G100" s="115"/>
      <c r="H100" s="115"/>
      <c r="I100" s="168"/>
      <c r="J100" s="168"/>
    </row>
    <row r="101" spans="1:10" ht="19.2" customHeight="1" x14ac:dyDescent="0.3">
      <c r="A101" s="170" t="s">
        <v>66</v>
      </c>
      <c r="B101" s="170">
        <f>B66+C66</f>
        <v>142</v>
      </c>
      <c r="C101" s="170">
        <f>D66+E66</f>
        <v>22</v>
      </c>
      <c r="D101" s="170">
        <f>SUM(F66:O66)</f>
        <v>308</v>
      </c>
      <c r="E101" s="170">
        <f>P66+Q66</f>
        <v>300</v>
      </c>
      <c r="F101" s="229">
        <f>SUM(B101:E101)</f>
        <v>772</v>
      </c>
      <c r="G101" s="115"/>
      <c r="H101" s="115"/>
      <c r="I101" s="168"/>
      <c r="J101" s="168"/>
    </row>
    <row r="102" spans="1:10" ht="19.2" customHeight="1" x14ac:dyDescent="0.3">
      <c r="A102" s="179" t="s">
        <v>73</v>
      </c>
      <c r="B102" s="172">
        <f>D79</f>
        <v>13</v>
      </c>
      <c r="C102" s="172">
        <f>F79</f>
        <v>3</v>
      </c>
      <c r="D102" s="172">
        <f>SUM(H79:Q79)</f>
        <v>60</v>
      </c>
      <c r="E102" s="172">
        <f>B79</f>
        <v>18</v>
      </c>
      <c r="F102" s="230">
        <f t="shared" ref="F102:F103" si="18">SUM(B102:E102)</f>
        <v>94</v>
      </c>
      <c r="G102" s="115"/>
      <c r="H102" s="115"/>
      <c r="I102" s="168"/>
      <c r="J102" s="168"/>
    </row>
    <row r="103" spans="1:10" ht="19.2" customHeight="1" x14ac:dyDescent="0.3">
      <c r="A103" s="179" t="s">
        <v>74</v>
      </c>
      <c r="B103" s="172">
        <f>D88</f>
        <v>8</v>
      </c>
      <c r="C103" s="172">
        <f>F88</f>
        <v>6</v>
      </c>
      <c r="D103" s="172">
        <f>SUM(H88:Q88)</f>
        <v>60</v>
      </c>
      <c r="E103" s="172">
        <f>B88</f>
        <v>19</v>
      </c>
      <c r="F103" s="230">
        <f t="shared" si="18"/>
        <v>93</v>
      </c>
      <c r="G103" s="115"/>
      <c r="H103" s="115"/>
      <c r="I103" s="168"/>
      <c r="J103" s="168"/>
    </row>
    <row r="104" spans="1:10" ht="19.2" customHeight="1" x14ac:dyDescent="0.3">
      <c r="A104" s="113" t="s">
        <v>12</v>
      </c>
      <c r="B104" s="231">
        <f>SUM(B99:B103)</f>
        <v>516</v>
      </c>
      <c r="C104" s="231">
        <f t="shared" ref="C104:E104" si="19">SUM(C99:C103)</f>
        <v>82</v>
      </c>
      <c r="D104" s="231">
        <f t="shared" si="19"/>
        <v>1182</v>
      </c>
      <c r="E104" s="231">
        <f t="shared" si="19"/>
        <v>1086</v>
      </c>
      <c r="F104" s="231">
        <f>SUM(F99:F103)</f>
        <v>2866</v>
      </c>
      <c r="G104" s="115"/>
      <c r="H104" s="115"/>
      <c r="I104" s="168"/>
      <c r="J104" s="168"/>
    </row>
    <row r="105" spans="1:10" ht="15.6" x14ac:dyDescent="0.3">
      <c r="A105" s="115"/>
      <c r="B105" s="115"/>
      <c r="C105" s="115"/>
      <c r="D105" s="115"/>
      <c r="E105" s="115"/>
      <c r="F105" s="115"/>
      <c r="G105" s="115"/>
      <c r="H105" s="115"/>
      <c r="I105" s="168"/>
      <c r="J105" s="168"/>
    </row>
    <row r="106" spans="1:10" ht="15.6" x14ac:dyDescent="0.3">
      <c r="A106" s="111" t="s">
        <v>78</v>
      </c>
      <c r="B106" s="173" t="s">
        <v>67</v>
      </c>
      <c r="C106" s="173" t="s">
        <v>61</v>
      </c>
      <c r="D106" s="173" t="s">
        <v>11</v>
      </c>
      <c r="E106" s="173" t="s">
        <v>68</v>
      </c>
      <c r="F106" s="173" t="s">
        <v>69</v>
      </c>
      <c r="G106" s="173" t="s">
        <v>12</v>
      </c>
      <c r="H106" s="115"/>
      <c r="I106" s="168"/>
      <c r="J106" s="168"/>
    </row>
    <row r="107" spans="1:10" ht="15.6" x14ac:dyDescent="0.3">
      <c r="A107" s="169" t="s">
        <v>70</v>
      </c>
      <c r="B107" s="229">
        <f>SUM(B9:E13)+SUM(B15:E18)+SUM(B30:E34)+SUM(B36:E39)+SUM(B52:E56)+SUM(B58:E62)</f>
        <v>204</v>
      </c>
      <c r="C107" s="229">
        <f>SUM(F9:O13)+SUM(F15:O18)+SUM(F30:O34)+SUM(F36:O39)+SUM(F52:O56)+SUM(F58:O62)</f>
        <v>435</v>
      </c>
      <c r="D107" s="229">
        <f>SUM(P9:Q13)+SUM(P15:Q18)+SUM(P30:Q34)+SUM(P36:Q39)+SUM(P52:Q56)+SUM(P58:Q62)</f>
        <v>312</v>
      </c>
      <c r="E107" s="229">
        <f>SUM(R9:R13)+SUM(R15:R18)+SUM(R30:R34)+SUM(R36:R39)+SUM(R52:R56)+SUM(R58:R62)</f>
        <v>427</v>
      </c>
      <c r="F107" s="229">
        <f>SUM(S9:S13)+SUM(S15:S18)+SUM(S30:S34)+SUM(S36:S39)+SUM(S52:S56)+SUM(S58:S62)</f>
        <v>524</v>
      </c>
      <c r="G107" s="229">
        <f>E107+F107</f>
        <v>951</v>
      </c>
      <c r="H107" s="115"/>
      <c r="I107" s="168"/>
      <c r="J107" s="168"/>
    </row>
    <row r="108" spans="1:10" ht="15.6" x14ac:dyDescent="0.3">
      <c r="A108" s="169" t="s">
        <v>71</v>
      </c>
      <c r="B108" s="229">
        <f>SUM(B14:E14)+SUM(B19:E19)+SUM(B35:E35)+SUM(B40:E40)+SUM(B57:E57)+SUM(B63:E63)</f>
        <v>290</v>
      </c>
      <c r="C108" s="229">
        <f>SUM(F14:O14)+SUM(F19:O19)+SUM(F35:O35)+SUM(F40:O40)+SUM(F57:O57)+SUM(F63:O63)</f>
        <v>523</v>
      </c>
      <c r="D108" s="229">
        <f>P14+Q14+P19+Q19+P35+Q35+P40+Q40+P57+Q57+P63+Q63</f>
        <v>522</v>
      </c>
      <c r="E108" s="229">
        <f>R14+R19+R35+R40+R57+R63</f>
        <v>779</v>
      </c>
      <c r="F108" s="229">
        <f>S14+S19+S35+S40+S57+S63</f>
        <v>556</v>
      </c>
      <c r="G108" s="229">
        <f t="shared" ref="G108:G111" si="20">E108+F108</f>
        <v>1335</v>
      </c>
      <c r="H108" s="115"/>
      <c r="I108" s="168"/>
      <c r="J108" s="168"/>
    </row>
    <row r="109" spans="1:10" ht="15.6" x14ac:dyDescent="0.3">
      <c r="A109" s="169" t="s">
        <v>72</v>
      </c>
      <c r="B109" s="170">
        <f>SUM(B20:E20)+SUM(B41:E41)+SUM(B64:E64)</f>
        <v>46</v>
      </c>
      <c r="C109" s="170">
        <f>SUM(F20:O20)+SUM(F41:O41)+SUM(F64:O64)</f>
        <v>44</v>
      </c>
      <c r="D109" s="170">
        <f>P20+Q20+P41+Q41+P64+Q64</f>
        <v>101</v>
      </c>
      <c r="E109" s="229">
        <f>R20+R41+R64</f>
        <v>135</v>
      </c>
      <c r="F109" s="229">
        <f>S20+S41+S64</f>
        <v>56</v>
      </c>
      <c r="G109" s="229">
        <f t="shared" si="20"/>
        <v>191</v>
      </c>
      <c r="H109" s="115"/>
      <c r="I109" s="168"/>
      <c r="J109" s="168"/>
    </row>
    <row r="110" spans="1:10" ht="15.6" x14ac:dyDescent="0.3">
      <c r="A110" s="169" t="s">
        <v>31</v>
      </c>
      <c r="B110" s="170">
        <f>SUM(B21:E21)+SUM(B42:E42)+SUM(B65:E65)</f>
        <v>28</v>
      </c>
      <c r="C110" s="170">
        <f>SUM(F21:O21)+SUM(F42:O42)+SUM(F65:O65)</f>
        <v>60</v>
      </c>
      <c r="D110" s="170">
        <f>P21+Q21+P42+Q42+P65+Q65</f>
        <v>114</v>
      </c>
      <c r="E110" s="229">
        <f>R21+R42+R65</f>
        <v>112</v>
      </c>
      <c r="F110" s="229">
        <f>S21+S42+S65</f>
        <v>90</v>
      </c>
      <c r="G110" s="229">
        <f t="shared" si="20"/>
        <v>202</v>
      </c>
      <c r="H110" s="115"/>
      <c r="I110" s="168"/>
      <c r="J110" s="168"/>
    </row>
    <row r="111" spans="1:10" ht="15.6" x14ac:dyDescent="0.3">
      <c r="A111" s="171" t="s">
        <v>77</v>
      </c>
      <c r="B111" s="172">
        <f>D92+F92</f>
        <v>30</v>
      </c>
      <c r="C111" s="172">
        <f>SUM(H92:Q92)</f>
        <v>120</v>
      </c>
      <c r="D111" s="172">
        <f>B92</f>
        <v>37</v>
      </c>
      <c r="E111" s="172">
        <f>C78+E78+G78+I78+K78+M78+O78+Q78+C87+E87+G87+I87+K87+M87+O87+Q87</f>
        <v>69</v>
      </c>
      <c r="F111" s="172">
        <f>B78+D78+F78+H78+J78+L78+N78+P78+B87+D87+F87+H87+J87+L87+N87+P87</f>
        <v>118</v>
      </c>
      <c r="G111" s="230">
        <f t="shared" si="20"/>
        <v>187</v>
      </c>
      <c r="H111" s="115"/>
      <c r="I111" s="168"/>
      <c r="J111" s="168"/>
    </row>
    <row r="112" spans="1:10" ht="15.6" x14ac:dyDescent="0.3">
      <c r="A112" s="232" t="s">
        <v>12</v>
      </c>
      <c r="B112" s="231">
        <f>SUM(B107:B111)</f>
        <v>598</v>
      </c>
      <c r="C112" s="231">
        <f t="shared" ref="C112:G112" si="21">SUM(C107:C111)</f>
        <v>1182</v>
      </c>
      <c r="D112" s="231">
        <f t="shared" si="21"/>
        <v>1086</v>
      </c>
      <c r="E112" s="231">
        <f t="shared" si="21"/>
        <v>1522</v>
      </c>
      <c r="F112" s="231">
        <f t="shared" si="21"/>
        <v>1344</v>
      </c>
      <c r="G112" s="231">
        <f t="shared" si="21"/>
        <v>2866</v>
      </c>
      <c r="H112" s="115"/>
      <c r="I112" s="168"/>
      <c r="J112" s="168"/>
    </row>
    <row r="113" spans="1:10" ht="15.6" x14ac:dyDescent="0.3">
      <c r="A113" s="115"/>
      <c r="B113" s="115"/>
      <c r="C113" s="115"/>
      <c r="D113" s="115"/>
      <c r="E113" s="115"/>
      <c r="F113" s="115"/>
      <c r="G113" s="115"/>
      <c r="H113" s="115"/>
      <c r="I113" s="168"/>
      <c r="J113" s="168"/>
    </row>
    <row r="114" spans="1:10" ht="15.6" x14ac:dyDescent="0.3">
      <c r="A114" s="168"/>
      <c r="B114" s="168"/>
      <c r="C114" s="168"/>
      <c r="D114" s="168"/>
      <c r="E114" s="168"/>
      <c r="F114" s="168"/>
      <c r="G114" s="168"/>
      <c r="H114" s="168"/>
      <c r="I114" s="168"/>
      <c r="J114" s="168"/>
    </row>
  </sheetData>
  <mergeCells count="162">
    <mergeCell ref="E7:E8"/>
    <mergeCell ref="F7:F8"/>
    <mergeCell ref="G7:G8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A1:T1"/>
    <mergeCell ref="B2:T2"/>
    <mergeCell ref="C3:E3"/>
    <mergeCell ref="A4:A8"/>
    <mergeCell ref="B4:C5"/>
    <mergeCell ref="D4:E5"/>
    <mergeCell ref="F4:G5"/>
    <mergeCell ref="H4:I5"/>
    <mergeCell ref="J4:K5"/>
    <mergeCell ref="L4:M5"/>
    <mergeCell ref="N4:O5"/>
    <mergeCell ref="P4:Q5"/>
    <mergeCell ref="R4:S5"/>
    <mergeCell ref="T4:T8"/>
    <mergeCell ref="B7:B8"/>
    <mergeCell ref="C7:C8"/>
    <mergeCell ref="D7:D8"/>
    <mergeCell ref="H25:I26"/>
    <mergeCell ref="J25:K26"/>
    <mergeCell ref="L25:M26"/>
    <mergeCell ref="N25:O26"/>
    <mergeCell ref="P25:Q26"/>
    <mergeCell ref="R25:S26"/>
    <mergeCell ref="T25:T29"/>
    <mergeCell ref="N28:N29"/>
    <mergeCell ref="O28:O29"/>
    <mergeCell ref="P28:P29"/>
    <mergeCell ref="Q28:Q29"/>
    <mergeCell ref="R28:R29"/>
    <mergeCell ref="S28:S29"/>
    <mergeCell ref="B28:B29"/>
    <mergeCell ref="C28:C29"/>
    <mergeCell ref="D28:D29"/>
    <mergeCell ref="E28:E29"/>
    <mergeCell ref="F28:F29"/>
    <mergeCell ref="G28:G29"/>
    <mergeCell ref="B24:D24"/>
    <mergeCell ref="E24:G24"/>
    <mergeCell ref="A25:A29"/>
    <mergeCell ref="B25:C26"/>
    <mergeCell ref="D25:E26"/>
    <mergeCell ref="F25:G26"/>
    <mergeCell ref="S50:S51"/>
    <mergeCell ref="S44:S45"/>
    <mergeCell ref="T44:T45"/>
    <mergeCell ref="D46:F46"/>
    <mergeCell ref="H28:H29"/>
    <mergeCell ref="I28:I29"/>
    <mergeCell ref="J28:J29"/>
    <mergeCell ref="K28:K29"/>
    <mergeCell ref="L28:L29"/>
    <mergeCell ref="M28:M29"/>
    <mergeCell ref="S67:S68"/>
    <mergeCell ref="T67:T68"/>
    <mergeCell ref="K50:K51"/>
    <mergeCell ref="L50:L51"/>
    <mergeCell ref="M50:M51"/>
    <mergeCell ref="N50:N51"/>
    <mergeCell ref="O50:O51"/>
    <mergeCell ref="P50:P51"/>
    <mergeCell ref="A47:A51"/>
    <mergeCell ref="L47:M48"/>
    <mergeCell ref="N47:O48"/>
    <mergeCell ref="P47:Q48"/>
    <mergeCell ref="R47:S48"/>
    <mergeCell ref="T47:T51"/>
    <mergeCell ref="B50:B51"/>
    <mergeCell ref="C50:C51"/>
    <mergeCell ref="D50:D51"/>
    <mergeCell ref="E50:E51"/>
    <mergeCell ref="F50:F51"/>
    <mergeCell ref="B47:C48"/>
    <mergeCell ref="D47:E48"/>
    <mergeCell ref="F47:G48"/>
    <mergeCell ref="H47:I48"/>
    <mergeCell ref="J47:K48"/>
    <mergeCell ref="A70:R70"/>
    <mergeCell ref="A71:R71"/>
    <mergeCell ref="A72:A73"/>
    <mergeCell ref="B72:C72"/>
    <mergeCell ref="D72:E72"/>
    <mergeCell ref="F72:G72"/>
    <mergeCell ref="H72:I72"/>
    <mergeCell ref="J72:K72"/>
    <mergeCell ref="Q50:Q51"/>
    <mergeCell ref="R50:R51"/>
    <mergeCell ref="L72:M72"/>
    <mergeCell ref="N72:O72"/>
    <mergeCell ref="P72:Q72"/>
    <mergeCell ref="R72:R73"/>
    <mergeCell ref="G50:G51"/>
    <mergeCell ref="H50:H51"/>
    <mergeCell ref="I50:I51"/>
    <mergeCell ref="J50:J51"/>
    <mergeCell ref="S72:S73"/>
    <mergeCell ref="B79:C79"/>
    <mergeCell ref="D79:E79"/>
    <mergeCell ref="F79:G79"/>
    <mergeCell ref="H79:I79"/>
    <mergeCell ref="J79:K79"/>
    <mergeCell ref="L79:M79"/>
    <mergeCell ref="N79:O79"/>
    <mergeCell ref="P79:Q79"/>
    <mergeCell ref="A80:R80"/>
    <mergeCell ref="A81:A82"/>
    <mergeCell ref="B81:C81"/>
    <mergeCell ref="D81:E81"/>
    <mergeCell ref="F81:G81"/>
    <mergeCell ref="H81:I81"/>
    <mergeCell ref="J81:K81"/>
    <mergeCell ref="L81:M81"/>
    <mergeCell ref="N81:O81"/>
    <mergeCell ref="P81:Q81"/>
    <mergeCell ref="R81:R82"/>
    <mergeCell ref="S81:S82"/>
    <mergeCell ref="B88:C88"/>
    <mergeCell ref="D88:E88"/>
    <mergeCell ref="F88:G88"/>
    <mergeCell ref="H88:I88"/>
    <mergeCell ref="J88:K88"/>
    <mergeCell ref="L88:M88"/>
    <mergeCell ref="N88:O88"/>
    <mergeCell ref="P88:Q88"/>
    <mergeCell ref="B90:C90"/>
    <mergeCell ref="D90:E90"/>
    <mergeCell ref="F90:G90"/>
    <mergeCell ref="H90:I90"/>
    <mergeCell ref="J90:K90"/>
    <mergeCell ref="L90:M90"/>
    <mergeCell ref="N90:O90"/>
    <mergeCell ref="N92:O92"/>
    <mergeCell ref="P92:Q92"/>
    <mergeCell ref="B92:C92"/>
    <mergeCell ref="D92:E92"/>
    <mergeCell ref="F92:G92"/>
    <mergeCell ref="H92:I92"/>
    <mergeCell ref="J92:K92"/>
    <mergeCell ref="L92:M92"/>
    <mergeCell ref="P90:Q90"/>
    <mergeCell ref="B91:C91"/>
    <mergeCell ref="D91:E91"/>
    <mergeCell ref="F91:G91"/>
    <mergeCell ref="H91:I91"/>
    <mergeCell ref="J91:K91"/>
    <mergeCell ref="L91:M91"/>
    <mergeCell ref="N91:O91"/>
    <mergeCell ref="P91:Q9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D7825-F0E6-4DF5-87BB-D5B12981DB28}">
  <dimension ref="A1:T105"/>
  <sheetViews>
    <sheetView topLeftCell="A82" workbookViewId="0">
      <selection activeCell="F70" sqref="F70"/>
    </sheetView>
  </sheetViews>
  <sheetFormatPr defaultRowHeight="14.4" x14ac:dyDescent="0.3"/>
  <cols>
    <col min="1" max="1" width="15.6640625" customWidth="1"/>
  </cols>
  <sheetData>
    <row r="1" spans="1:20" ht="25.8" x14ac:dyDescent="0.5">
      <c r="A1" s="393" t="s">
        <v>80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</row>
    <row r="2" spans="1:20" x14ac:dyDescent="0.3">
      <c r="A2" s="394" t="s">
        <v>81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</row>
    <row r="3" spans="1:20" ht="23.4" x14ac:dyDescent="0.45">
      <c r="A3" s="395" t="s">
        <v>82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</row>
    <row r="4" spans="1:20" ht="18.600000000000001" thickBot="1" x14ac:dyDescent="0.4">
      <c r="A4" s="396" t="s">
        <v>2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  <c r="S4" s="396"/>
      <c r="T4" s="396"/>
    </row>
    <row r="5" spans="1:20" ht="21.6" thickBot="1" x14ac:dyDescent="0.35">
      <c r="A5" s="397" t="s">
        <v>44</v>
      </c>
      <c r="B5" s="399" t="s">
        <v>11</v>
      </c>
      <c r="C5" s="399"/>
      <c r="D5" s="399" t="s">
        <v>4</v>
      </c>
      <c r="E5" s="399"/>
      <c r="F5" s="399" t="s">
        <v>5</v>
      </c>
      <c r="G5" s="399"/>
      <c r="H5" s="399" t="s">
        <v>45</v>
      </c>
      <c r="I5" s="399"/>
      <c r="J5" s="399" t="s">
        <v>46</v>
      </c>
      <c r="K5" s="399"/>
      <c r="L5" s="399" t="s">
        <v>47</v>
      </c>
      <c r="M5" s="399"/>
      <c r="N5" s="399" t="s">
        <v>48</v>
      </c>
      <c r="O5" s="399"/>
      <c r="P5" s="399" t="s">
        <v>49</v>
      </c>
      <c r="Q5" s="399"/>
      <c r="R5" s="400" t="s">
        <v>22</v>
      </c>
      <c r="S5" s="401"/>
      <c r="T5" s="402" t="s">
        <v>50</v>
      </c>
    </row>
    <row r="6" spans="1:20" ht="18" thickBot="1" x14ac:dyDescent="0.35">
      <c r="A6" s="398"/>
      <c r="B6" s="22" t="s">
        <v>16</v>
      </c>
      <c r="C6" s="22" t="s">
        <v>15</v>
      </c>
      <c r="D6" s="22" t="s">
        <v>16</v>
      </c>
      <c r="E6" s="22" t="s">
        <v>15</v>
      </c>
      <c r="F6" s="22" t="s">
        <v>16</v>
      </c>
      <c r="G6" s="22" t="s">
        <v>15</v>
      </c>
      <c r="H6" s="22" t="s">
        <v>16</v>
      </c>
      <c r="I6" s="22" t="s">
        <v>15</v>
      </c>
      <c r="J6" s="22" t="s">
        <v>16</v>
      </c>
      <c r="K6" s="22" t="s">
        <v>15</v>
      </c>
      <c r="L6" s="22" t="s">
        <v>16</v>
      </c>
      <c r="M6" s="22" t="s">
        <v>15</v>
      </c>
      <c r="N6" s="22" t="s">
        <v>16</v>
      </c>
      <c r="O6" s="22" t="s">
        <v>15</v>
      </c>
      <c r="P6" s="22" t="s">
        <v>16</v>
      </c>
      <c r="Q6" s="22" t="s">
        <v>15</v>
      </c>
      <c r="R6" s="23" t="s">
        <v>83</v>
      </c>
      <c r="S6" s="23" t="s">
        <v>15</v>
      </c>
      <c r="T6" s="403"/>
    </row>
    <row r="7" spans="1:20" ht="18" x14ac:dyDescent="0.35">
      <c r="A7" s="238" t="s">
        <v>17</v>
      </c>
      <c r="B7" s="233">
        <v>4</v>
      </c>
      <c r="C7" s="233">
        <v>6</v>
      </c>
      <c r="D7" s="233">
        <v>2</v>
      </c>
      <c r="E7" s="233">
        <v>7</v>
      </c>
      <c r="F7" s="233">
        <v>0</v>
      </c>
      <c r="G7" s="233">
        <v>3</v>
      </c>
      <c r="H7" s="233">
        <v>3</v>
      </c>
      <c r="I7" s="233">
        <v>1</v>
      </c>
      <c r="J7" s="233">
        <v>12</v>
      </c>
      <c r="K7" s="233">
        <v>12</v>
      </c>
      <c r="L7" s="233">
        <v>0</v>
      </c>
      <c r="M7" s="233">
        <v>0</v>
      </c>
      <c r="N7" s="233">
        <v>5</v>
      </c>
      <c r="O7" s="233">
        <v>15</v>
      </c>
      <c r="P7" s="233">
        <v>2</v>
      </c>
      <c r="Q7" s="233">
        <v>2</v>
      </c>
      <c r="R7" s="234">
        <f>B7+D7+F7+H7+J7+L7+N7+P7</f>
        <v>28</v>
      </c>
      <c r="S7" s="234">
        <f>C7+E7+G7+I7+K7+M7+O7+Q7</f>
        <v>46</v>
      </c>
      <c r="T7" s="235">
        <f>SUM(B7:Q7)</f>
        <v>74</v>
      </c>
    </row>
    <row r="8" spans="1:20" ht="18" x14ac:dyDescent="0.35">
      <c r="A8" s="239" t="s">
        <v>18</v>
      </c>
      <c r="B8" s="236">
        <v>8</v>
      </c>
      <c r="C8" s="236">
        <v>8</v>
      </c>
      <c r="D8" s="236">
        <v>13</v>
      </c>
      <c r="E8" s="236">
        <v>7</v>
      </c>
      <c r="F8" s="236">
        <v>2</v>
      </c>
      <c r="G8" s="236">
        <v>1</v>
      </c>
      <c r="H8" s="236">
        <v>2</v>
      </c>
      <c r="I8" s="236">
        <v>3</v>
      </c>
      <c r="J8" s="236">
        <v>2</v>
      </c>
      <c r="K8" s="236">
        <v>9</v>
      </c>
      <c r="L8" s="236">
        <v>3</v>
      </c>
      <c r="M8" s="236">
        <v>1</v>
      </c>
      <c r="N8" s="236">
        <v>7</v>
      </c>
      <c r="O8" s="236">
        <v>3</v>
      </c>
      <c r="P8" s="236">
        <v>1</v>
      </c>
      <c r="Q8" s="236">
        <v>3</v>
      </c>
      <c r="R8" s="234">
        <f t="shared" ref="R8:S17" si="0">B8+D8+F8+H8+J8+L8+N8+P8</f>
        <v>38</v>
      </c>
      <c r="S8" s="234">
        <f t="shared" si="0"/>
        <v>35</v>
      </c>
      <c r="T8" s="235">
        <f>SUM(B8:Q8)</f>
        <v>73</v>
      </c>
    </row>
    <row r="9" spans="1:20" ht="18" x14ac:dyDescent="0.35">
      <c r="A9" s="239" t="s">
        <v>21</v>
      </c>
      <c r="B9" s="236">
        <v>2</v>
      </c>
      <c r="C9" s="236">
        <v>12</v>
      </c>
      <c r="D9" s="236">
        <v>0</v>
      </c>
      <c r="E9" s="236">
        <v>6</v>
      </c>
      <c r="F9" s="236">
        <v>1</v>
      </c>
      <c r="G9" s="236">
        <v>2</v>
      </c>
      <c r="H9" s="236">
        <v>1</v>
      </c>
      <c r="I9" s="236">
        <v>0</v>
      </c>
      <c r="J9" s="236">
        <v>4</v>
      </c>
      <c r="K9" s="236">
        <v>4</v>
      </c>
      <c r="L9" s="236">
        <v>0</v>
      </c>
      <c r="M9" s="236">
        <v>0</v>
      </c>
      <c r="N9" s="236">
        <v>3</v>
      </c>
      <c r="O9" s="236">
        <v>4</v>
      </c>
      <c r="P9" s="236">
        <v>1</v>
      </c>
      <c r="Q9" s="236">
        <v>1</v>
      </c>
      <c r="R9" s="234">
        <f t="shared" si="0"/>
        <v>12</v>
      </c>
      <c r="S9" s="234">
        <f t="shared" si="0"/>
        <v>29</v>
      </c>
      <c r="T9" s="235">
        <f t="shared" ref="T9:T18" si="1">SUM(B9:Q9)</f>
        <v>41</v>
      </c>
    </row>
    <row r="10" spans="1:20" ht="18" x14ac:dyDescent="0.35">
      <c r="A10" s="239" t="s">
        <v>20</v>
      </c>
      <c r="B10" s="236">
        <v>0</v>
      </c>
      <c r="C10" s="236">
        <v>0</v>
      </c>
      <c r="D10" s="236">
        <v>0</v>
      </c>
      <c r="E10" s="236">
        <v>0</v>
      </c>
      <c r="F10" s="236">
        <v>0</v>
      </c>
      <c r="G10" s="236">
        <v>0</v>
      </c>
      <c r="H10" s="236">
        <v>0</v>
      </c>
      <c r="I10" s="236">
        <v>0</v>
      </c>
      <c r="J10" s="236">
        <v>0</v>
      </c>
      <c r="K10" s="236">
        <v>0</v>
      </c>
      <c r="L10" s="236">
        <v>0</v>
      </c>
      <c r="M10" s="236">
        <v>0</v>
      </c>
      <c r="N10" s="236">
        <v>0</v>
      </c>
      <c r="O10" s="236">
        <v>0</v>
      </c>
      <c r="P10" s="236">
        <v>0</v>
      </c>
      <c r="Q10" s="236">
        <v>0</v>
      </c>
      <c r="R10" s="234">
        <f t="shared" si="0"/>
        <v>0</v>
      </c>
      <c r="S10" s="234">
        <f t="shared" si="0"/>
        <v>0</v>
      </c>
      <c r="T10" s="237">
        <f t="shared" si="1"/>
        <v>0</v>
      </c>
    </row>
    <row r="11" spans="1:20" ht="18" x14ac:dyDescent="0.35">
      <c r="A11" s="239" t="s">
        <v>84</v>
      </c>
      <c r="B11" s="236">
        <v>4</v>
      </c>
      <c r="C11" s="236">
        <v>7</v>
      </c>
      <c r="D11" s="236">
        <v>8</v>
      </c>
      <c r="E11" s="236">
        <v>3</v>
      </c>
      <c r="F11" s="236">
        <v>1</v>
      </c>
      <c r="G11" s="236">
        <v>0</v>
      </c>
      <c r="H11" s="236">
        <v>3</v>
      </c>
      <c r="I11" s="236">
        <v>4</v>
      </c>
      <c r="J11" s="236">
        <v>4</v>
      </c>
      <c r="K11" s="236">
        <v>8</v>
      </c>
      <c r="L11" s="236">
        <v>0</v>
      </c>
      <c r="M11" s="236">
        <v>0</v>
      </c>
      <c r="N11" s="236">
        <v>5</v>
      </c>
      <c r="O11" s="236">
        <v>6</v>
      </c>
      <c r="P11" s="236">
        <v>2</v>
      </c>
      <c r="Q11" s="236">
        <v>4</v>
      </c>
      <c r="R11" s="234">
        <f t="shared" si="0"/>
        <v>27</v>
      </c>
      <c r="S11" s="234">
        <f t="shared" si="0"/>
        <v>32</v>
      </c>
      <c r="T11" s="237">
        <f t="shared" si="1"/>
        <v>59</v>
      </c>
    </row>
    <row r="12" spans="1:20" ht="36" x14ac:dyDescent="0.35">
      <c r="A12" s="241" t="s">
        <v>85</v>
      </c>
      <c r="B12" s="242">
        <v>55</v>
      </c>
      <c r="C12" s="242">
        <v>31</v>
      </c>
      <c r="D12" s="242">
        <v>29</v>
      </c>
      <c r="E12" s="242">
        <v>8</v>
      </c>
      <c r="F12" s="242">
        <v>4</v>
      </c>
      <c r="G12" s="242">
        <v>3</v>
      </c>
      <c r="H12" s="242">
        <v>8</v>
      </c>
      <c r="I12" s="242">
        <v>5</v>
      </c>
      <c r="J12" s="242">
        <v>15</v>
      </c>
      <c r="K12" s="242">
        <v>16</v>
      </c>
      <c r="L12" s="242">
        <v>1</v>
      </c>
      <c r="M12" s="242">
        <v>3</v>
      </c>
      <c r="N12" s="242">
        <v>9</v>
      </c>
      <c r="O12" s="242">
        <v>7</v>
      </c>
      <c r="P12" s="242">
        <v>4</v>
      </c>
      <c r="Q12" s="242">
        <v>2</v>
      </c>
      <c r="R12" s="243">
        <f t="shared" si="0"/>
        <v>125</v>
      </c>
      <c r="S12" s="243">
        <f t="shared" si="0"/>
        <v>75</v>
      </c>
      <c r="T12" s="244">
        <f t="shared" si="1"/>
        <v>200</v>
      </c>
    </row>
    <row r="13" spans="1:20" ht="18" x14ac:dyDescent="0.35">
      <c r="A13" s="240" t="s">
        <v>29</v>
      </c>
      <c r="B13" s="233">
        <v>5</v>
      </c>
      <c r="C13" s="233">
        <v>2</v>
      </c>
      <c r="D13" s="233">
        <v>1</v>
      </c>
      <c r="E13" s="233">
        <v>1</v>
      </c>
      <c r="F13" s="233">
        <v>0</v>
      </c>
      <c r="G13" s="233">
        <v>0</v>
      </c>
      <c r="H13" s="233">
        <v>1</v>
      </c>
      <c r="I13" s="233">
        <v>1</v>
      </c>
      <c r="J13" s="233">
        <v>2</v>
      </c>
      <c r="K13" s="233">
        <v>4</v>
      </c>
      <c r="L13" s="233">
        <v>0</v>
      </c>
      <c r="M13" s="233">
        <v>0</v>
      </c>
      <c r="N13" s="233">
        <v>4</v>
      </c>
      <c r="O13" s="233">
        <v>4</v>
      </c>
      <c r="P13" s="233">
        <v>0</v>
      </c>
      <c r="Q13" s="233">
        <v>1</v>
      </c>
      <c r="R13" s="234">
        <f t="shared" si="0"/>
        <v>13</v>
      </c>
      <c r="S13" s="234">
        <f t="shared" si="0"/>
        <v>13</v>
      </c>
      <c r="T13" s="237">
        <f t="shared" si="1"/>
        <v>26</v>
      </c>
    </row>
    <row r="14" spans="1:20" ht="18" x14ac:dyDescent="0.35">
      <c r="A14" s="239" t="s">
        <v>28</v>
      </c>
      <c r="B14" s="236">
        <v>4</v>
      </c>
      <c r="C14" s="236">
        <v>4</v>
      </c>
      <c r="D14" s="236">
        <v>1</v>
      </c>
      <c r="E14" s="236">
        <v>1</v>
      </c>
      <c r="F14" s="236">
        <v>0</v>
      </c>
      <c r="G14" s="236">
        <v>0</v>
      </c>
      <c r="H14" s="236">
        <v>0</v>
      </c>
      <c r="I14" s="236">
        <v>0</v>
      </c>
      <c r="J14" s="236">
        <v>1</v>
      </c>
      <c r="K14" s="236">
        <v>1</v>
      </c>
      <c r="L14" s="236">
        <v>0</v>
      </c>
      <c r="M14" s="236">
        <v>0</v>
      </c>
      <c r="N14" s="236">
        <v>2</v>
      </c>
      <c r="O14" s="236">
        <v>1</v>
      </c>
      <c r="P14" s="236">
        <v>0</v>
      </c>
      <c r="Q14" s="236">
        <v>0</v>
      </c>
      <c r="R14" s="234">
        <f t="shared" si="0"/>
        <v>8</v>
      </c>
      <c r="S14" s="234">
        <f t="shared" si="0"/>
        <v>7</v>
      </c>
      <c r="T14" s="237">
        <f t="shared" si="1"/>
        <v>15</v>
      </c>
    </row>
    <row r="15" spans="1:20" ht="18" x14ac:dyDescent="0.35">
      <c r="A15" s="239" t="s">
        <v>26</v>
      </c>
      <c r="B15" s="236">
        <v>7</v>
      </c>
      <c r="C15" s="236">
        <v>5</v>
      </c>
      <c r="D15" s="236">
        <v>3</v>
      </c>
      <c r="E15" s="236">
        <v>3</v>
      </c>
      <c r="F15" s="236">
        <v>0</v>
      </c>
      <c r="G15" s="236">
        <v>0</v>
      </c>
      <c r="H15" s="236">
        <v>2</v>
      </c>
      <c r="I15" s="236">
        <v>0</v>
      </c>
      <c r="J15" s="236">
        <v>3</v>
      </c>
      <c r="K15" s="236">
        <v>5</v>
      </c>
      <c r="L15" s="236">
        <v>1</v>
      </c>
      <c r="M15" s="236">
        <v>1</v>
      </c>
      <c r="N15" s="236">
        <v>5</v>
      </c>
      <c r="O15" s="236">
        <v>10</v>
      </c>
      <c r="P15" s="236">
        <v>3</v>
      </c>
      <c r="Q15" s="236">
        <v>3</v>
      </c>
      <c r="R15" s="234">
        <f t="shared" si="0"/>
        <v>24</v>
      </c>
      <c r="S15" s="234">
        <f t="shared" si="0"/>
        <v>27</v>
      </c>
      <c r="T15" s="237">
        <f t="shared" si="1"/>
        <v>51</v>
      </c>
    </row>
    <row r="16" spans="1:20" ht="18" x14ac:dyDescent="0.35">
      <c r="A16" s="239" t="s">
        <v>25</v>
      </c>
      <c r="B16" s="236">
        <v>0</v>
      </c>
      <c r="C16" s="236">
        <v>0</v>
      </c>
      <c r="D16" s="236">
        <v>0</v>
      </c>
      <c r="E16" s="236">
        <v>2</v>
      </c>
      <c r="F16" s="236">
        <v>0</v>
      </c>
      <c r="G16" s="236">
        <v>0</v>
      </c>
      <c r="H16" s="236">
        <v>0</v>
      </c>
      <c r="I16" s="236">
        <v>0</v>
      </c>
      <c r="J16" s="236">
        <v>3</v>
      </c>
      <c r="K16" s="236">
        <v>1</v>
      </c>
      <c r="L16" s="236">
        <v>0</v>
      </c>
      <c r="M16" s="236">
        <v>0</v>
      </c>
      <c r="N16" s="236">
        <v>6</v>
      </c>
      <c r="O16" s="236">
        <v>0</v>
      </c>
      <c r="P16" s="236">
        <v>1</v>
      </c>
      <c r="Q16" s="236">
        <v>0</v>
      </c>
      <c r="R16" s="234">
        <f t="shared" si="0"/>
        <v>10</v>
      </c>
      <c r="S16" s="234">
        <f t="shared" si="0"/>
        <v>3</v>
      </c>
      <c r="T16" s="237">
        <f t="shared" si="1"/>
        <v>13</v>
      </c>
    </row>
    <row r="17" spans="1:20" ht="18" x14ac:dyDescent="0.35">
      <c r="A17" s="239" t="s">
        <v>86</v>
      </c>
      <c r="B17" s="236">
        <v>12</v>
      </c>
      <c r="C17" s="236">
        <v>4</v>
      </c>
      <c r="D17" s="236">
        <v>0</v>
      </c>
      <c r="E17" s="236">
        <v>4</v>
      </c>
      <c r="F17" s="236">
        <v>1</v>
      </c>
      <c r="G17" s="236">
        <v>0</v>
      </c>
      <c r="H17" s="236">
        <v>2</v>
      </c>
      <c r="I17" s="236">
        <v>0</v>
      </c>
      <c r="J17" s="236">
        <v>5</v>
      </c>
      <c r="K17" s="236">
        <v>4</v>
      </c>
      <c r="L17" s="236">
        <v>2</v>
      </c>
      <c r="M17" s="236">
        <v>0</v>
      </c>
      <c r="N17" s="236">
        <v>4</v>
      </c>
      <c r="O17" s="236">
        <v>2</v>
      </c>
      <c r="P17" s="236">
        <v>0</v>
      </c>
      <c r="Q17" s="236">
        <v>0</v>
      </c>
      <c r="R17" s="234">
        <f t="shared" si="0"/>
        <v>26</v>
      </c>
      <c r="S17" s="234">
        <f t="shared" si="0"/>
        <v>14</v>
      </c>
      <c r="T17" s="237">
        <f t="shared" si="1"/>
        <v>40</v>
      </c>
    </row>
    <row r="18" spans="1:20" ht="15.6" customHeight="1" x14ac:dyDescent="0.35">
      <c r="A18" s="241" t="s">
        <v>87</v>
      </c>
      <c r="B18" s="242">
        <v>30</v>
      </c>
      <c r="C18" s="242">
        <v>61</v>
      </c>
      <c r="D18" s="242">
        <v>15</v>
      </c>
      <c r="E18" s="242">
        <v>32</v>
      </c>
      <c r="F18" s="242">
        <v>6</v>
      </c>
      <c r="G18" s="242">
        <v>1</v>
      </c>
      <c r="H18" s="242">
        <v>6</v>
      </c>
      <c r="I18" s="242">
        <v>9</v>
      </c>
      <c r="J18" s="242">
        <v>11</v>
      </c>
      <c r="K18" s="242">
        <v>19</v>
      </c>
      <c r="L18" s="242">
        <v>3</v>
      </c>
      <c r="M18" s="242">
        <v>3</v>
      </c>
      <c r="N18" s="242">
        <v>5</v>
      </c>
      <c r="O18" s="242">
        <v>12</v>
      </c>
      <c r="P18" s="242">
        <v>1</v>
      </c>
      <c r="Q18" s="242">
        <v>6</v>
      </c>
      <c r="R18" s="243">
        <f t="shared" ref="R18:S20" si="2">B18+D18+F18+H18+J18+L18+N18+P18</f>
        <v>77</v>
      </c>
      <c r="S18" s="243">
        <f t="shared" si="2"/>
        <v>143</v>
      </c>
      <c r="T18" s="244">
        <f t="shared" si="1"/>
        <v>220</v>
      </c>
    </row>
    <row r="19" spans="1:20" ht="18" x14ac:dyDescent="0.35">
      <c r="A19" s="28" t="s">
        <v>72</v>
      </c>
      <c r="B19" s="25">
        <v>8</v>
      </c>
      <c r="C19" s="25">
        <v>28</v>
      </c>
      <c r="D19" s="25">
        <v>5</v>
      </c>
      <c r="E19" s="25">
        <v>4</v>
      </c>
      <c r="F19" s="25">
        <v>0</v>
      </c>
      <c r="G19" s="25">
        <v>0</v>
      </c>
      <c r="H19" s="25">
        <v>0</v>
      </c>
      <c r="I19" s="25">
        <v>2</v>
      </c>
      <c r="J19" s="25">
        <v>1</v>
      </c>
      <c r="K19" s="25">
        <v>5</v>
      </c>
      <c r="L19" s="25">
        <v>0</v>
      </c>
      <c r="M19" s="25">
        <v>9</v>
      </c>
      <c r="N19" s="25">
        <v>1</v>
      </c>
      <c r="O19" s="25">
        <v>5</v>
      </c>
      <c r="P19" s="25">
        <v>1</v>
      </c>
      <c r="Q19" s="25">
        <v>2</v>
      </c>
      <c r="R19" s="24">
        <f t="shared" si="2"/>
        <v>16</v>
      </c>
      <c r="S19" s="24">
        <f t="shared" si="2"/>
        <v>55</v>
      </c>
      <c r="T19" s="26">
        <f t="shared" ref="T19:T20" si="3">SUM(B19:Q19)</f>
        <v>71</v>
      </c>
    </row>
    <row r="20" spans="1:20" ht="18" x14ac:dyDescent="0.35">
      <c r="A20" s="28" t="s">
        <v>31</v>
      </c>
      <c r="B20" s="25">
        <v>4</v>
      </c>
      <c r="C20" s="25">
        <v>19</v>
      </c>
      <c r="D20" s="25">
        <v>2</v>
      </c>
      <c r="E20" s="25">
        <v>10</v>
      </c>
      <c r="F20" s="25">
        <v>0</v>
      </c>
      <c r="G20" s="25">
        <v>0</v>
      </c>
      <c r="H20" s="25">
        <v>5</v>
      </c>
      <c r="I20" s="25">
        <v>1</v>
      </c>
      <c r="J20" s="25">
        <v>7</v>
      </c>
      <c r="K20" s="25">
        <v>8</v>
      </c>
      <c r="L20" s="25">
        <v>1</v>
      </c>
      <c r="M20" s="25">
        <v>1</v>
      </c>
      <c r="N20" s="25">
        <v>5</v>
      </c>
      <c r="O20" s="25">
        <v>12</v>
      </c>
      <c r="P20" s="25">
        <v>2</v>
      </c>
      <c r="Q20" s="25">
        <v>3</v>
      </c>
      <c r="R20" s="24">
        <f t="shared" si="2"/>
        <v>26</v>
      </c>
      <c r="S20" s="24">
        <f t="shared" si="2"/>
        <v>54</v>
      </c>
      <c r="T20" s="26">
        <f t="shared" si="3"/>
        <v>80</v>
      </c>
    </row>
    <row r="21" spans="1:20" ht="21" x14ac:dyDescent="0.4">
      <c r="A21" s="29" t="s">
        <v>12</v>
      </c>
      <c r="B21" s="27">
        <f t="shared" ref="B21:S21" si="4">SUM(B7:B20)</f>
        <v>143</v>
      </c>
      <c r="C21" s="27">
        <f t="shared" si="4"/>
        <v>187</v>
      </c>
      <c r="D21" s="27">
        <f t="shared" si="4"/>
        <v>79</v>
      </c>
      <c r="E21" s="27">
        <f t="shared" si="4"/>
        <v>88</v>
      </c>
      <c r="F21" s="27">
        <f t="shared" si="4"/>
        <v>15</v>
      </c>
      <c r="G21" s="27">
        <f t="shared" si="4"/>
        <v>10</v>
      </c>
      <c r="H21" s="27">
        <f t="shared" si="4"/>
        <v>33</v>
      </c>
      <c r="I21" s="27">
        <f t="shared" si="4"/>
        <v>26</v>
      </c>
      <c r="J21" s="27">
        <f t="shared" si="4"/>
        <v>70</v>
      </c>
      <c r="K21" s="27">
        <f t="shared" si="4"/>
        <v>96</v>
      </c>
      <c r="L21" s="27">
        <f t="shared" si="4"/>
        <v>11</v>
      </c>
      <c r="M21" s="27">
        <f t="shared" si="4"/>
        <v>18</v>
      </c>
      <c r="N21" s="27">
        <f t="shared" si="4"/>
        <v>61</v>
      </c>
      <c r="O21" s="27">
        <f t="shared" si="4"/>
        <v>81</v>
      </c>
      <c r="P21" s="27">
        <f t="shared" si="4"/>
        <v>18</v>
      </c>
      <c r="Q21" s="27">
        <f t="shared" si="4"/>
        <v>27</v>
      </c>
      <c r="R21" s="27">
        <f t="shared" si="4"/>
        <v>430</v>
      </c>
      <c r="S21" s="27">
        <f t="shared" si="4"/>
        <v>533</v>
      </c>
      <c r="T21" s="30">
        <f>SUM(B21:Q21)</f>
        <v>963</v>
      </c>
    </row>
    <row r="22" spans="1:20" ht="21" x14ac:dyDescent="0.4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  <c r="S22" s="33"/>
      <c r="T22" s="34"/>
    </row>
    <row r="23" spans="1:20" ht="18.600000000000001" thickBot="1" x14ac:dyDescent="0.4">
      <c r="A23" s="404" t="s">
        <v>42</v>
      </c>
      <c r="B23" s="404"/>
      <c r="C23" s="404"/>
      <c r="D23" s="404"/>
      <c r="E23" s="404"/>
      <c r="F23" s="404"/>
      <c r="G23" s="404"/>
      <c r="H23" s="404"/>
      <c r="I23" s="404"/>
      <c r="J23" s="404"/>
      <c r="K23" s="404"/>
      <c r="L23" s="404"/>
      <c r="M23" s="404"/>
      <c r="N23" s="404"/>
      <c r="O23" s="404"/>
      <c r="P23" s="404"/>
      <c r="Q23" s="404"/>
      <c r="R23" s="404"/>
      <c r="S23" s="404"/>
      <c r="T23" s="404"/>
    </row>
    <row r="24" spans="1:20" ht="21.6" thickBot="1" x14ac:dyDescent="0.35">
      <c r="A24" s="405" t="s">
        <v>44</v>
      </c>
      <c r="B24" s="407" t="s">
        <v>11</v>
      </c>
      <c r="C24" s="408"/>
      <c r="D24" s="407" t="s">
        <v>4</v>
      </c>
      <c r="E24" s="408"/>
      <c r="F24" s="407" t="s">
        <v>5</v>
      </c>
      <c r="G24" s="408"/>
      <c r="H24" s="407" t="s">
        <v>45</v>
      </c>
      <c r="I24" s="408"/>
      <c r="J24" s="407" t="s">
        <v>46</v>
      </c>
      <c r="K24" s="408"/>
      <c r="L24" s="407" t="s">
        <v>47</v>
      </c>
      <c r="M24" s="408"/>
      <c r="N24" s="407" t="s">
        <v>48</v>
      </c>
      <c r="O24" s="408"/>
      <c r="P24" s="407" t="s">
        <v>49</v>
      </c>
      <c r="Q24" s="408"/>
      <c r="R24" s="400" t="s">
        <v>22</v>
      </c>
      <c r="S24" s="401"/>
      <c r="T24" s="409" t="s">
        <v>50</v>
      </c>
    </row>
    <row r="25" spans="1:20" ht="18" thickBot="1" x14ac:dyDescent="0.35">
      <c r="A25" s="406"/>
      <c r="B25" s="35" t="s">
        <v>16</v>
      </c>
      <c r="C25" s="36" t="s">
        <v>15</v>
      </c>
      <c r="D25" s="35" t="s">
        <v>16</v>
      </c>
      <c r="E25" s="36" t="s">
        <v>15</v>
      </c>
      <c r="F25" s="35" t="s">
        <v>16</v>
      </c>
      <c r="G25" s="36" t="s">
        <v>15</v>
      </c>
      <c r="H25" s="35" t="s">
        <v>16</v>
      </c>
      <c r="I25" s="36" t="s">
        <v>15</v>
      </c>
      <c r="J25" s="35" t="s">
        <v>16</v>
      </c>
      <c r="K25" s="36" t="s">
        <v>15</v>
      </c>
      <c r="L25" s="35" t="s">
        <v>16</v>
      </c>
      <c r="M25" s="36" t="s">
        <v>15</v>
      </c>
      <c r="N25" s="35" t="s">
        <v>16</v>
      </c>
      <c r="O25" s="36" t="s">
        <v>15</v>
      </c>
      <c r="P25" s="35" t="s">
        <v>16</v>
      </c>
      <c r="Q25" s="36" t="s">
        <v>15</v>
      </c>
      <c r="R25" s="23" t="s">
        <v>83</v>
      </c>
      <c r="S25" s="23" t="s">
        <v>15</v>
      </c>
      <c r="T25" s="410"/>
    </row>
    <row r="26" spans="1:20" ht="18" x14ac:dyDescent="0.35">
      <c r="A26" s="245" t="s">
        <v>17</v>
      </c>
      <c r="B26" s="233">
        <v>3</v>
      </c>
      <c r="C26" s="233">
        <v>10</v>
      </c>
      <c r="D26" s="233">
        <v>10</v>
      </c>
      <c r="E26" s="233">
        <v>3</v>
      </c>
      <c r="F26" s="233">
        <v>1</v>
      </c>
      <c r="G26" s="233">
        <v>1</v>
      </c>
      <c r="H26" s="233">
        <v>2</v>
      </c>
      <c r="I26" s="233">
        <v>4</v>
      </c>
      <c r="J26" s="233">
        <v>8</v>
      </c>
      <c r="K26" s="233">
        <v>9</v>
      </c>
      <c r="L26" s="233">
        <v>0</v>
      </c>
      <c r="M26" s="233">
        <v>0</v>
      </c>
      <c r="N26" s="233">
        <v>8</v>
      </c>
      <c r="O26" s="233">
        <v>8</v>
      </c>
      <c r="P26" s="233">
        <v>1</v>
      </c>
      <c r="Q26" s="233">
        <v>4</v>
      </c>
      <c r="R26" s="233">
        <f>B26+D26+F26+H26+J26+L26+N26+P26</f>
        <v>33</v>
      </c>
      <c r="S26" s="233">
        <f>C26+E26+G26+I26+K26+M26+O26+Q26</f>
        <v>39</v>
      </c>
      <c r="T26" s="246">
        <f t="shared" ref="T26:T31" si="5">SUM(B26:Q26)</f>
        <v>72</v>
      </c>
    </row>
    <row r="27" spans="1:20" ht="18" x14ac:dyDescent="0.35">
      <c r="A27" s="247" t="s">
        <v>18</v>
      </c>
      <c r="B27" s="236">
        <v>6</v>
      </c>
      <c r="C27" s="236">
        <v>7</v>
      </c>
      <c r="D27" s="236">
        <v>8</v>
      </c>
      <c r="E27" s="236">
        <v>4</v>
      </c>
      <c r="F27" s="236">
        <v>3</v>
      </c>
      <c r="G27" s="236">
        <v>3</v>
      </c>
      <c r="H27" s="236">
        <v>2</v>
      </c>
      <c r="I27" s="236">
        <v>0</v>
      </c>
      <c r="J27" s="236">
        <v>6</v>
      </c>
      <c r="K27" s="236">
        <v>7</v>
      </c>
      <c r="L27" s="236">
        <v>4</v>
      </c>
      <c r="M27" s="236">
        <v>1</v>
      </c>
      <c r="N27" s="236">
        <v>9</v>
      </c>
      <c r="O27" s="236">
        <v>6</v>
      </c>
      <c r="P27" s="236">
        <v>1</v>
      </c>
      <c r="Q27" s="236">
        <v>0</v>
      </c>
      <c r="R27" s="233">
        <f t="shared" ref="R27:S31" si="6">B27+D27+F27+H27+J27+L27+N27+P27</f>
        <v>39</v>
      </c>
      <c r="S27" s="233">
        <f t="shared" si="6"/>
        <v>28</v>
      </c>
      <c r="T27" s="246">
        <f t="shared" si="5"/>
        <v>67</v>
      </c>
    </row>
    <row r="28" spans="1:20" ht="18" x14ac:dyDescent="0.35">
      <c r="A28" s="247" t="s">
        <v>21</v>
      </c>
      <c r="B28" s="236">
        <v>3</v>
      </c>
      <c r="C28" s="236">
        <v>7</v>
      </c>
      <c r="D28" s="236">
        <v>3</v>
      </c>
      <c r="E28" s="236">
        <v>6</v>
      </c>
      <c r="F28" s="236">
        <v>0</v>
      </c>
      <c r="G28" s="236">
        <v>0</v>
      </c>
      <c r="H28" s="236">
        <v>0</v>
      </c>
      <c r="I28" s="236">
        <v>2</v>
      </c>
      <c r="J28" s="236">
        <v>1</v>
      </c>
      <c r="K28" s="236">
        <v>2</v>
      </c>
      <c r="L28" s="236">
        <v>0</v>
      </c>
      <c r="M28" s="236">
        <v>2</v>
      </c>
      <c r="N28" s="236">
        <v>3</v>
      </c>
      <c r="O28" s="236">
        <v>4</v>
      </c>
      <c r="P28" s="236">
        <v>2</v>
      </c>
      <c r="Q28" s="236">
        <v>0</v>
      </c>
      <c r="R28" s="233">
        <f t="shared" si="6"/>
        <v>12</v>
      </c>
      <c r="S28" s="233">
        <f t="shared" si="6"/>
        <v>23</v>
      </c>
      <c r="T28" s="246">
        <f t="shared" si="5"/>
        <v>35</v>
      </c>
    </row>
    <row r="29" spans="1:20" ht="18" x14ac:dyDescent="0.35">
      <c r="A29" s="247" t="s">
        <v>20</v>
      </c>
      <c r="B29" s="236">
        <v>1</v>
      </c>
      <c r="C29" s="236">
        <v>1</v>
      </c>
      <c r="D29" s="236">
        <v>2</v>
      </c>
      <c r="E29" s="236">
        <v>1</v>
      </c>
      <c r="F29" s="236">
        <v>0</v>
      </c>
      <c r="G29" s="236">
        <v>0</v>
      </c>
      <c r="H29" s="236">
        <v>0</v>
      </c>
      <c r="I29" s="236">
        <v>0</v>
      </c>
      <c r="J29" s="236">
        <v>0</v>
      </c>
      <c r="K29" s="236">
        <v>0</v>
      </c>
      <c r="L29" s="236">
        <v>1</v>
      </c>
      <c r="M29" s="236">
        <v>0</v>
      </c>
      <c r="N29" s="236">
        <v>2</v>
      </c>
      <c r="O29" s="236">
        <v>1</v>
      </c>
      <c r="P29" s="236">
        <v>0</v>
      </c>
      <c r="Q29" s="236">
        <v>1</v>
      </c>
      <c r="R29" s="233">
        <f t="shared" si="6"/>
        <v>6</v>
      </c>
      <c r="S29" s="233">
        <f t="shared" si="6"/>
        <v>4</v>
      </c>
      <c r="T29" s="248">
        <f t="shared" si="5"/>
        <v>10</v>
      </c>
    </row>
    <row r="30" spans="1:20" ht="18" x14ac:dyDescent="0.35">
      <c r="A30" s="247" t="s">
        <v>84</v>
      </c>
      <c r="B30" s="236">
        <v>4</v>
      </c>
      <c r="C30" s="236">
        <v>0</v>
      </c>
      <c r="D30" s="236">
        <v>8</v>
      </c>
      <c r="E30" s="236">
        <v>4</v>
      </c>
      <c r="F30" s="236">
        <v>4</v>
      </c>
      <c r="G30" s="236">
        <v>1</v>
      </c>
      <c r="H30" s="236">
        <v>1</v>
      </c>
      <c r="I30" s="236">
        <v>2</v>
      </c>
      <c r="J30" s="236">
        <v>3</v>
      </c>
      <c r="K30" s="236">
        <v>2</v>
      </c>
      <c r="L30" s="236">
        <v>0</v>
      </c>
      <c r="M30" s="236">
        <v>0</v>
      </c>
      <c r="N30" s="236">
        <v>3</v>
      </c>
      <c r="O30" s="236">
        <v>5</v>
      </c>
      <c r="P30" s="236">
        <v>2</v>
      </c>
      <c r="Q30" s="236">
        <v>1</v>
      </c>
      <c r="R30" s="233">
        <f t="shared" si="6"/>
        <v>25</v>
      </c>
      <c r="S30" s="233">
        <f t="shared" si="6"/>
        <v>15</v>
      </c>
      <c r="T30" s="248">
        <f t="shared" si="5"/>
        <v>40</v>
      </c>
    </row>
    <row r="31" spans="1:20" ht="36" x14ac:dyDescent="0.35">
      <c r="A31" s="241" t="s">
        <v>85</v>
      </c>
      <c r="B31" s="242">
        <v>15</v>
      </c>
      <c r="C31" s="242">
        <v>50</v>
      </c>
      <c r="D31" s="242">
        <v>13</v>
      </c>
      <c r="E31" s="242">
        <v>21</v>
      </c>
      <c r="F31" s="242">
        <v>2</v>
      </c>
      <c r="G31" s="242">
        <v>4</v>
      </c>
      <c r="H31" s="242">
        <v>3</v>
      </c>
      <c r="I31" s="242">
        <v>8</v>
      </c>
      <c r="J31" s="242">
        <v>15</v>
      </c>
      <c r="K31" s="242">
        <v>20</v>
      </c>
      <c r="L31" s="242">
        <v>2</v>
      </c>
      <c r="M31" s="242">
        <v>4</v>
      </c>
      <c r="N31" s="242">
        <v>10</v>
      </c>
      <c r="O31" s="242">
        <v>12</v>
      </c>
      <c r="P31" s="242">
        <v>4</v>
      </c>
      <c r="Q31" s="242">
        <v>6</v>
      </c>
      <c r="R31" s="243">
        <f t="shared" si="6"/>
        <v>64</v>
      </c>
      <c r="S31" s="243">
        <f t="shared" si="6"/>
        <v>125</v>
      </c>
      <c r="T31" s="244">
        <f t="shared" si="5"/>
        <v>189</v>
      </c>
    </row>
    <row r="32" spans="1:20" ht="18" x14ac:dyDescent="0.35">
      <c r="A32" s="249" t="s">
        <v>29</v>
      </c>
      <c r="B32" s="233">
        <v>3</v>
      </c>
      <c r="C32" s="233">
        <v>3</v>
      </c>
      <c r="D32" s="233">
        <v>2</v>
      </c>
      <c r="E32" s="233">
        <v>2</v>
      </c>
      <c r="F32" s="233">
        <v>0</v>
      </c>
      <c r="G32" s="233">
        <v>1</v>
      </c>
      <c r="H32" s="233">
        <v>0</v>
      </c>
      <c r="I32" s="233">
        <v>1</v>
      </c>
      <c r="J32" s="233">
        <v>1</v>
      </c>
      <c r="K32" s="233">
        <v>1</v>
      </c>
      <c r="L32" s="233">
        <v>2</v>
      </c>
      <c r="M32" s="233">
        <v>1</v>
      </c>
      <c r="N32" s="233">
        <v>1</v>
      </c>
      <c r="O32" s="233">
        <v>2</v>
      </c>
      <c r="P32" s="233">
        <v>0</v>
      </c>
      <c r="Q32" s="233">
        <v>2</v>
      </c>
      <c r="R32" s="233">
        <f>P32+N32+L32+J32+H32+F32+D32+B32</f>
        <v>9</v>
      </c>
      <c r="S32" s="233">
        <f>Q32+O32+M32+K32+I32+G32+E32+C32</f>
        <v>13</v>
      </c>
      <c r="T32" s="248">
        <f t="shared" ref="T32:T37" si="7">SUM(B32:Q32)</f>
        <v>22</v>
      </c>
    </row>
    <row r="33" spans="1:20" ht="18" x14ac:dyDescent="0.35">
      <c r="A33" s="247" t="s">
        <v>28</v>
      </c>
      <c r="B33" s="236">
        <v>1</v>
      </c>
      <c r="C33" s="236">
        <v>2</v>
      </c>
      <c r="D33" s="236">
        <v>0</v>
      </c>
      <c r="E33" s="236">
        <v>0</v>
      </c>
      <c r="F33" s="236">
        <v>0</v>
      </c>
      <c r="G33" s="236">
        <v>0</v>
      </c>
      <c r="H33" s="236">
        <v>0</v>
      </c>
      <c r="I33" s="236">
        <v>1</v>
      </c>
      <c r="J33" s="236">
        <v>2</v>
      </c>
      <c r="K33" s="236">
        <v>3</v>
      </c>
      <c r="L33" s="236">
        <v>0</v>
      </c>
      <c r="M33" s="236">
        <v>0</v>
      </c>
      <c r="N33" s="236">
        <v>1</v>
      </c>
      <c r="O33" s="236">
        <v>1</v>
      </c>
      <c r="P33" s="236">
        <v>0</v>
      </c>
      <c r="Q33" s="236">
        <v>0</v>
      </c>
      <c r="R33" s="233">
        <f t="shared" ref="R33:S37" si="8">P33+N33+L33+J33+H33+F33+D33+B33</f>
        <v>4</v>
      </c>
      <c r="S33" s="233">
        <f t="shared" si="8"/>
        <v>7</v>
      </c>
      <c r="T33" s="248">
        <f t="shared" si="7"/>
        <v>11</v>
      </c>
    </row>
    <row r="34" spans="1:20" ht="18" x14ac:dyDescent="0.35">
      <c r="A34" s="247" t="s">
        <v>26</v>
      </c>
      <c r="B34" s="236">
        <v>9</v>
      </c>
      <c r="C34" s="236">
        <v>0</v>
      </c>
      <c r="D34" s="236">
        <v>9</v>
      </c>
      <c r="E34" s="236">
        <v>7</v>
      </c>
      <c r="F34" s="236">
        <v>1</v>
      </c>
      <c r="G34" s="236">
        <v>0</v>
      </c>
      <c r="H34" s="236">
        <v>4</v>
      </c>
      <c r="I34" s="236">
        <v>0</v>
      </c>
      <c r="J34" s="236">
        <v>4</v>
      </c>
      <c r="K34" s="236">
        <v>3</v>
      </c>
      <c r="L34" s="236">
        <v>0</v>
      </c>
      <c r="M34" s="236">
        <v>0</v>
      </c>
      <c r="N34" s="236">
        <v>6</v>
      </c>
      <c r="O34" s="236">
        <v>3</v>
      </c>
      <c r="P34" s="236">
        <v>1</v>
      </c>
      <c r="Q34" s="236">
        <v>2</v>
      </c>
      <c r="R34" s="233">
        <f t="shared" si="8"/>
        <v>34</v>
      </c>
      <c r="S34" s="233">
        <f t="shared" si="8"/>
        <v>15</v>
      </c>
      <c r="T34" s="248">
        <f t="shared" si="7"/>
        <v>49</v>
      </c>
    </row>
    <row r="35" spans="1:20" ht="18" x14ac:dyDescent="0.35">
      <c r="A35" s="247" t="s">
        <v>25</v>
      </c>
      <c r="B35" s="236">
        <v>0</v>
      </c>
      <c r="C35" s="236">
        <v>0</v>
      </c>
      <c r="D35" s="236">
        <v>0</v>
      </c>
      <c r="E35" s="236">
        <v>0</v>
      </c>
      <c r="F35" s="236">
        <v>0</v>
      </c>
      <c r="G35" s="236">
        <v>0</v>
      </c>
      <c r="H35" s="236">
        <v>0</v>
      </c>
      <c r="I35" s="236">
        <v>0</v>
      </c>
      <c r="J35" s="236">
        <v>0</v>
      </c>
      <c r="K35" s="236">
        <v>0</v>
      </c>
      <c r="L35" s="236">
        <v>0</v>
      </c>
      <c r="M35" s="236">
        <v>0</v>
      </c>
      <c r="N35" s="236">
        <v>0</v>
      </c>
      <c r="O35" s="236">
        <v>0</v>
      </c>
      <c r="P35" s="236">
        <v>0</v>
      </c>
      <c r="Q35" s="236">
        <v>0</v>
      </c>
      <c r="R35" s="233">
        <f t="shared" si="8"/>
        <v>0</v>
      </c>
      <c r="S35" s="233">
        <f t="shared" si="8"/>
        <v>0</v>
      </c>
      <c r="T35" s="248">
        <f t="shared" si="7"/>
        <v>0</v>
      </c>
    </row>
    <row r="36" spans="1:20" ht="18" x14ac:dyDescent="0.35">
      <c r="A36" s="247" t="s">
        <v>86</v>
      </c>
      <c r="B36" s="236">
        <v>7</v>
      </c>
      <c r="C36" s="236">
        <v>4</v>
      </c>
      <c r="D36" s="236">
        <v>3</v>
      </c>
      <c r="E36" s="236">
        <v>0</v>
      </c>
      <c r="F36" s="236">
        <v>0</v>
      </c>
      <c r="G36" s="236">
        <v>0</v>
      </c>
      <c r="H36" s="236">
        <v>2</v>
      </c>
      <c r="I36" s="236">
        <v>0</v>
      </c>
      <c r="J36" s="236">
        <v>3</v>
      </c>
      <c r="K36" s="236">
        <v>1</v>
      </c>
      <c r="L36" s="236">
        <v>3</v>
      </c>
      <c r="M36" s="236">
        <v>1</v>
      </c>
      <c r="N36" s="236">
        <v>6</v>
      </c>
      <c r="O36" s="236">
        <v>2</v>
      </c>
      <c r="P36" s="236">
        <v>0</v>
      </c>
      <c r="Q36" s="236">
        <v>1</v>
      </c>
      <c r="R36" s="233">
        <f t="shared" si="8"/>
        <v>24</v>
      </c>
      <c r="S36" s="233">
        <f t="shared" si="8"/>
        <v>9</v>
      </c>
      <c r="T36" s="248">
        <f t="shared" si="7"/>
        <v>33</v>
      </c>
    </row>
    <row r="37" spans="1:20" ht="34.200000000000003" customHeight="1" x14ac:dyDescent="0.35">
      <c r="A37" s="241" t="s">
        <v>87</v>
      </c>
      <c r="B37" s="242">
        <v>35</v>
      </c>
      <c r="C37" s="242">
        <v>52</v>
      </c>
      <c r="D37" s="242">
        <v>20</v>
      </c>
      <c r="E37" s="242">
        <v>38</v>
      </c>
      <c r="F37" s="242">
        <v>3</v>
      </c>
      <c r="G37" s="242">
        <v>2</v>
      </c>
      <c r="H37" s="242">
        <v>9</v>
      </c>
      <c r="I37" s="242">
        <v>12</v>
      </c>
      <c r="J37" s="242">
        <v>25</v>
      </c>
      <c r="K37" s="242">
        <v>26</v>
      </c>
      <c r="L37" s="242">
        <v>0</v>
      </c>
      <c r="M37" s="242">
        <v>2</v>
      </c>
      <c r="N37" s="242">
        <v>11</v>
      </c>
      <c r="O37" s="242">
        <v>14</v>
      </c>
      <c r="P37" s="242">
        <v>1</v>
      </c>
      <c r="Q37" s="242">
        <v>6</v>
      </c>
      <c r="R37" s="243">
        <f t="shared" si="8"/>
        <v>104</v>
      </c>
      <c r="S37" s="243">
        <f t="shared" si="8"/>
        <v>152</v>
      </c>
      <c r="T37" s="244">
        <f t="shared" si="7"/>
        <v>256</v>
      </c>
    </row>
    <row r="38" spans="1:20" ht="18" x14ac:dyDescent="0.35">
      <c r="A38" s="39" t="s">
        <v>72</v>
      </c>
      <c r="B38" s="25">
        <v>10</v>
      </c>
      <c r="C38" s="25">
        <v>19</v>
      </c>
      <c r="D38" s="25">
        <v>5</v>
      </c>
      <c r="E38" s="25">
        <v>9</v>
      </c>
      <c r="F38" s="25">
        <v>0</v>
      </c>
      <c r="G38" s="25">
        <v>2</v>
      </c>
      <c r="H38" s="25">
        <v>2</v>
      </c>
      <c r="I38" s="25">
        <v>1</v>
      </c>
      <c r="J38" s="25">
        <v>3</v>
      </c>
      <c r="K38" s="25">
        <v>7</v>
      </c>
      <c r="L38" s="25">
        <v>1</v>
      </c>
      <c r="M38" s="25">
        <v>1</v>
      </c>
      <c r="N38" s="25">
        <v>1</v>
      </c>
      <c r="O38" s="25">
        <v>3</v>
      </c>
      <c r="P38" s="25">
        <v>0</v>
      </c>
      <c r="Q38" s="25">
        <v>0</v>
      </c>
      <c r="R38" s="38">
        <f t="shared" ref="R38:S39" si="9">P38+N38+L38+J38+H38+F38+D38+B38</f>
        <v>22</v>
      </c>
      <c r="S38" s="38">
        <f t="shared" si="9"/>
        <v>42</v>
      </c>
      <c r="T38" s="27">
        <f t="shared" ref="T38:T39" si="10">SUM(B38:Q38)</f>
        <v>64</v>
      </c>
    </row>
    <row r="39" spans="1:20" ht="18" x14ac:dyDescent="0.35">
      <c r="A39" s="39" t="s">
        <v>31</v>
      </c>
      <c r="B39" s="25">
        <v>9</v>
      </c>
      <c r="C39" s="25">
        <v>15</v>
      </c>
      <c r="D39" s="25">
        <v>4</v>
      </c>
      <c r="E39" s="25">
        <v>3</v>
      </c>
      <c r="F39" s="25">
        <v>0</v>
      </c>
      <c r="G39" s="25">
        <v>1</v>
      </c>
      <c r="H39" s="25">
        <v>0</v>
      </c>
      <c r="I39" s="25">
        <v>2</v>
      </c>
      <c r="J39" s="25">
        <v>6</v>
      </c>
      <c r="K39" s="25">
        <v>5</v>
      </c>
      <c r="L39" s="25">
        <v>0</v>
      </c>
      <c r="M39" s="25">
        <v>5</v>
      </c>
      <c r="N39" s="25">
        <v>11</v>
      </c>
      <c r="O39" s="25">
        <v>7</v>
      </c>
      <c r="P39" s="25">
        <v>1</v>
      </c>
      <c r="Q39" s="25">
        <v>5</v>
      </c>
      <c r="R39" s="38">
        <f t="shared" si="9"/>
        <v>31</v>
      </c>
      <c r="S39" s="38">
        <f t="shared" si="9"/>
        <v>43</v>
      </c>
      <c r="T39" s="27">
        <f t="shared" si="10"/>
        <v>74</v>
      </c>
    </row>
    <row r="40" spans="1:20" ht="21" x14ac:dyDescent="0.4">
      <c r="A40" s="29" t="s">
        <v>12</v>
      </c>
      <c r="B40" s="27">
        <f t="shared" ref="B40:S40" si="11">SUM(B26:B39)</f>
        <v>106</v>
      </c>
      <c r="C40" s="27">
        <f t="shared" si="11"/>
        <v>170</v>
      </c>
      <c r="D40" s="27">
        <f t="shared" si="11"/>
        <v>87</v>
      </c>
      <c r="E40" s="27">
        <f t="shared" si="11"/>
        <v>98</v>
      </c>
      <c r="F40" s="27">
        <f t="shared" si="11"/>
        <v>14</v>
      </c>
      <c r="G40" s="27">
        <f t="shared" si="11"/>
        <v>15</v>
      </c>
      <c r="H40" s="27">
        <f t="shared" si="11"/>
        <v>25</v>
      </c>
      <c r="I40" s="27">
        <f t="shared" si="11"/>
        <v>33</v>
      </c>
      <c r="J40" s="27">
        <f t="shared" si="11"/>
        <v>77</v>
      </c>
      <c r="K40" s="27">
        <f t="shared" si="11"/>
        <v>86</v>
      </c>
      <c r="L40" s="27">
        <f t="shared" si="11"/>
        <v>13</v>
      </c>
      <c r="M40" s="27">
        <f t="shared" si="11"/>
        <v>17</v>
      </c>
      <c r="N40" s="27">
        <f t="shared" si="11"/>
        <v>72</v>
      </c>
      <c r="O40" s="27">
        <f t="shared" si="11"/>
        <v>68</v>
      </c>
      <c r="P40" s="27">
        <f t="shared" si="11"/>
        <v>13</v>
      </c>
      <c r="Q40" s="27">
        <f t="shared" si="11"/>
        <v>28</v>
      </c>
      <c r="R40" s="27">
        <f t="shared" si="11"/>
        <v>407</v>
      </c>
      <c r="S40" s="27">
        <f t="shared" si="11"/>
        <v>515</v>
      </c>
      <c r="T40" s="37">
        <f>S40+R40</f>
        <v>922</v>
      </c>
    </row>
    <row r="41" spans="1:20" ht="15.6" x14ac:dyDescent="0.3"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1"/>
    </row>
    <row r="42" spans="1:20" ht="18.600000000000001" thickBot="1" x14ac:dyDescent="0.4">
      <c r="A42" s="404" t="s">
        <v>40</v>
      </c>
      <c r="B42" s="404"/>
      <c r="C42" s="404"/>
      <c r="D42" s="404"/>
      <c r="E42" s="404"/>
      <c r="F42" s="404"/>
      <c r="G42" s="404"/>
      <c r="H42" s="404"/>
      <c r="I42" s="404"/>
      <c r="J42" s="404"/>
      <c r="K42" s="404"/>
      <c r="L42" s="404"/>
      <c r="M42" s="404"/>
      <c r="N42" s="404"/>
      <c r="O42" s="404"/>
      <c r="P42" s="404"/>
      <c r="Q42" s="404"/>
      <c r="R42" s="404"/>
      <c r="S42" s="404"/>
      <c r="T42" s="404"/>
    </row>
    <row r="43" spans="1:20" ht="21.6" thickBot="1" x14ac:dyDescent="0.35">
      <c r="A43" s="405" t="s">
        <v>44</v>
      </c>
      <c r="B43" s="407" t="s">
        <v>11</v>
      </c>
      <c r="C43" s="408"/>
      <c r="D43" s="407" t="s">
        <v>4</v>
      </c>
      <c r="E43" s="408"/>
      <c r="F43" s="407" t="s">
        <v>5</v>
      </c>
      <c r="G43" s="408"/>
      <c r="H43" s="407" t="s">
        <v>45</v>
      </c>
      <c r="I43" s="408"/>
      <c r="J43" s="407" t="s">
        <v>46</v>
      </c>
      <c r="K43" s="408"/>
      <c r="L43" s="407" t="s">
        <v>47</v>
      </c>
      <c r="M43" s="408"/>
      <c r="N43" s="407" t="s">
        <v>48</v>
      </c>
      <c r="O43" s="408"/>
      <c r="P43" s="407" t="s">
        <v>49</v>
      </c>
      <c r="Q43" s="408"/>
      <c r="R43" s="400" t="s">
        <v>22</v>
      </c>
      <c r="S43" s="401"/>
      <c r="T43" s="409" t="s">
        <v>50</v>
      </c>
    </row>
    <row r="44" spans="1:20" ht="18" thickBot="1" x14ac:dyDescent="0.35">
      <c r="A44" s="406"/>
      <c r="B44" s="35" t="s">
        <v>16</v>
      </c>
      <c r="C44" s="36" t="s">
        <v>15</v>
      </c>
      <c r="D44" s="35" t="s">
        <v>16</v>
      </c>
      <c r="E44" s="36" t="s">
        <v>15</v>
      </c>
      <c r="F44" s="35" t="s">
        <v>16</v>
      </c>
      <c r="G44" s="36" t="s">
        <v>15</v>
      </c>
      <c r="H44" s="35" t="s">
        <v>16</v>
      </c>
      <c r="I44" s="36" t="s">
        <v>15</v>
      </c>
      <c r="J44" s="35" t="s">
        <v>16</v>
      </c>
      <c r="K44" s="36" t="s">
        <v>15</v>
      </c>
      <c r="L44" s="35" t="s">
        <v>16</v>
      </c>
      <c r="M44" s="36" t="s">
        <v>15</v>
      </c>
      <c r="N44" s="35" t="s">
        <v>16</v>
      </c>
      <c r="O44" s="36" t="s">
        <v>15</v>
      </c>
      <c r="P44" s="35" t="s">
        <v>16</v>
      </c>
      <c r="Q44" s="36" t="s">
        <v>15</v>
      </c>
      <c r="R44" s="23" t="s">
        <v>83</v>
      </c>
      <c r="S44" s="23" t="s">
        <v>15</v>
      </c>
      <c r="T44" s="410"/>
    </row>
    <row r="45" spans="1:20" ht="18" x14ac:dyDescent="0.35">
      <c r="A45" s="245" t="s">
        <v>17</v>
      </c>
      <c r="B45" s="233">
        <v>8</v>
      </c>
      <c r="C45" s="233">
        <v>7</v>
      </c>
      <c r="D45" s="233">
        <v>5</v>
      </c>
      <c r="E45" s="233">
        <v>5</v>
      </c>
      <c r="F45" s="233">
        <v>0</v>
      </c>
      <c r="G45" s="233">
        <v>0</v>
      </c>
      <c r="H45" s="233">
        <v>1</v>
      </c>
      <c r="I45" s="233">
        <v>1</v>
      </c>
      <c r="J45" s="233">
        <v>4</v>
      </c>
      <c r="K45" s="233">
        <v>3</v>
      </c>
      <c r="L45" s="233">
        <v>3</v>
      </c>
      <c r="M45" s="233">
        <v>1</v>
      </c>
      <c r="N45" s="233">
        <v>4</v>
      </c>
      <c r="O45" s="233">
        <v>1</v>
      </c>
      <c r="P45" s="233">
        <v>0</v>
      </c>
      <c r="Q45" s="233">
        <v>4</v>
      </c>
      <c r="R45" s="233">
        <f t="shared" ref="R45:S55" si="12">B45+D45+F45+H45+J45+L45+N45+P45</f>
        <v>25</v>
      </c>
      <c r="S45" s="233">
        <f t="shared" si="12"/>
        <v>22</v>
      </c>
      <c r="T45" s="246">
        <f t="shared" ref="T45:T56" si="13">SUM(B45:Q45)</f>
        <v>47</v>
      </c>
    </row>
    <row r="46" spans="1:20" ht="18" x14ac:dyDescent="0.35">
      <c r="A46" s="247" t="s">
        <v>18</v>
      </c>
      <c r="B46" s="236">
        <v>4</v>
      </c>
      <c r="C46" s="236">
        <v>4</v>
      </c>
      <c r="D46" s="236">
        <v>8</v>
      </c>
      <c r="E46" s="236">
        <v>7</v>
      </c>
      <c r="F46" s="236">
        <v>2</v>
      </c>
      <c r="G46" s="236">
        <v>2</v>
      </c>
      <c r="H46" s="236">
        <v>3</v>
      </c>
      <c r="I46" s="236">
        <v>0</v>
      </c>
      <c r="J46" s="236">
        <v>3</v>
      </c>
      <c r="K46" s="236">
        <v>2</v>
      </c>
      <c r="L46" s="236">
        <v>0</v>
      </c>
      <c r="M46" s="236">
        <v>1</v>
      </c>
      <c r="N46" s="236">
        <v>3</v>
      </c>
      <c r="O46" s="236">
        <v>4</v>
      </c>
      <c r="P46" s="236">
        <v>2</v>
      </c>
      <c r="Q46" s="236">
        <v>1</v>
      </c>
      <c r="R46" s="233">
        <f t="shared" si="12"/>
        <v>25</v>
      </c>
      <c r="S46" s="233">
        <f t="shared" si="12"/>
        <v>21</v>
      </c>
      <c r="T46" s="246">
        <f t="shared" si="13"/>
        <v>46</v>
      </c>
    </row>
    <row r="47" spans="1:20" ht="18" x14ac:dyDescent="0.35">
      <c r="A47" s="247" t="s">
        <v>21</v>
      </c>
      <c r="B47" s="236">
        <v>8</v>
      </c>
      <c r="C47" s="236">
        <v>7</v>
      </c>
      <c r="D47" s="236">
        <v>3</v>
      </c>
      <c r="E47" s="236">
        <v>3</v>
      </c>
      <c r="F47" s="236">
        <v>0</v>
      </c>
      <c r="G47" s="236">
        <v>1</v>
      </c>
      <c r="H47" s="236">
        <v>0</v>
      </c>
      <c r="I47" s="236">
        <v>2</v>
      </c>
      <c r="J47" s="236">
        <v>4</v>
      </c>
      <c r="K47" s="236">
        <v>4</v>
      </c>
      <c r="L47" s="236">
        <v>0</v>
      </c>
      <c r="M47" s="236">
        <v>0</v>
      </c>
      <c r="N47" s="236">
        <v>4</v>
      </c>
      <c r="O47" s="236">
        <v>3</v>
      </c>
      <c r="P47" s="236">
        <v>1</v>
      </c>
      <c r="Q47" s="236">
        <v>1</v>
      </c>
      <c r="R47" s="233">
        <f t="shared" si="12"/>
        <v>20</v>
      </c>
      <c r="S47" s="233">
        <f t="shared" si="12"/>
        <v>21</v>
      </c>
      <c r="T47" s="246">
        <f t="shared" si="13"/>
        <v>41</v>
      </c>
    </row>
    <row r="48" spans="1:20" ht="18" x14ac:dyDescent="0.35">
      <c r="A48" s="247" t="s">
        <v>20</v>
      </c>
      <c r="B48" s="236">
        <v>4</v>
      </c>
      <c r="C48" s="236">
        <v>3</v>
      </c>
      <c r="D48" s="236">
        <v>0</v>
      </c>
      <c r="E48" s="236">
        <v>0</v>
      </c>
      <c r="F48" s="236">
        <v>0</v>
      </c>
      <c r="G48" s="236">
        <v>0</v>
      </c>
      <c r="H48" s="236">
        <v>1</v>
      </c>
      <c r="I48" s="236">
        <v>0</v>
      </c>
      <c r="J48" s="236">
        <v>0</v>
      </c>
      <c r="K48" s="236">
        <v>0</v>
      </c>
      <c r="L48" s="236">
        <v>0</v>
      </c>
      <c r="M48" s="236">
        <v>0</v>
      </c>
      <c r="N48" s="236">
        <v>0</v>
      </c>
      <c r="O48" s="236">
        <v>0</v>
      </c>
      <c r="P48" s="236">
        <v>0</v>
      </c>
      <c r="Q48" s="236">
        <v>0</v>
      </c>
      <c r="R48" s="233">
        <f t="shared" si="12"/>
        <v>5</v>
      </c>
      <c r="S48" s="233">
        <f t="shared" si="12"/>
        <v>3</v>
      </c>
      <c r="T48" s="248">
        <f t="shared" si="13"/>
        <v>8</v>
      </c>
    </row>
    <row r="49" spans="1:20" ht="18" x14ac:dyDescent="0.35">
      <c r="A49" s="247" t="s">
        <v>84</v>
      </c>
      <c r="B49" s="236">
        <v>9</v>
      </c>
      <c r="C49" s="236">
        <v>6</v>
      </c>
      <c r="D49" s="236">
        <v>5</v>
      </c>
      <c r="E49" s="236">
        <v>6</v>
      </c>
      <c r="F49" s="236">
        <v>0</v>
      </c>
      <c r="G49" s="236">
        <v>2</v>
      </c>
      <c r="H49" s="236">
        <v>3</v>
      </c>
      <c r="I49" s="236">
        <v>0</v>
      </c>
      <c r="J49" s="236">
        <v>2</v>
      </c>
      <c r="K49" s="236">
        <v>4</v>
      </c>
      <c r="L49" s="236">
        <v>0</v>
      </c>
      <c r="M49" s="236">
        <v>0</v>
      </c>
      <c r="N49" s="236">
        <v>3</v>
      </c>
      <c r="O49" s="236">
        <v>2</v>
      </c>
      <c r="P49" s="236">
        <v>1</v>
      </c>
      <c r="Q49" s="236">
        <v>0</v>
      </c>
      <c r="R49" s="233">
        <f t="shared" si="12"/>
        <v>23</v>
      </c>
      <c r="S49" s="233">
        <f t="shared" si="12"/>
        <v>20</v>
      </c>
      <c r="T49" s="248">
        <f t="shared" si="13"/>
        <v>43</v>
      </c>
    </row>
    <row r="50" spans="1:20" ht="36" x14ac:dyDescent="0.35">
      <c r="A50" s="241" t="s">
        <v>85</v>
      </c>
      <c r="B50" s="242">
        <v>39</v>
      </c>
      <c r="C50" s="242">
        <v>49</v>
      </c>
      <c r="D50" s="242">
        <v>17</v>
      </c>
      <c r="E50" s="242">
        <v>20</v>
      </c>
      <c r="F50" s="242">
        <v>3</v>
      </c>
      <c r="G50" s="242">
        <v>2</v>
      </c>
      <c r="H50" s="242">
        <v>7</v>
      </c>
      <c r="I50" s="242">
        <v>11</v>
      </c>
      <c r="J50" s="242">
        <v>8</v>
      </c>
      <c r="K50" s="242">
        <v>11</v>
      </c>
      <c r="L50" s="242">
        <v>3</v>
      </c>
      <c r="M50" s="242">
        <v>1</v>
      </c>
      <c r="N50" s="242">
        <v>6</v>
      </c>
      <c r="O50" s="242">
        <v>7</v>
      </c>
      <c r="P50" s="242">
        <v>1</v>
      </c>
      <c r="Q50" s="242">
        <v>3</v>
      </c>
      <c r="R50" s="243">
        <f t="shared" si="12"/>
        <v>84</v>
      </c>
      <c r="S50" s="243">
        <f t="shared" si="12"/>
        <v>104</v>
      </c>
      <c r="T50" s="244">
        <f t="shared" si="13"/>
        <v>188</v>
      </c>
    </row>
    <row r="51" spans="1:20" ht="18" x14ac:dyDescent="0.35">
      <c r="A51" s="249" t="s">
        <v>29</v>
      </c>
      <c r="B51" s="236">
        <v>6</v>
      </c>
      <c r="C51" s="236">
        <v>3</v>
      </c>
      <c r="D51" s="236">
        <v>0</v>
      </c>
      <c r="E51" s="236">
        <v>1</v>
      </c>
      <c r="F51" s="236">
        <v>1</v>
      </c>
      <c r="G51" s="236">
        <v>0</v>
      </c>
      <c r="H51" s="236">
        <v>2</v>
      </c>
      <c r="I51" s="236">
        <v>0</v>
      </c>
      <c r="J51" s="236">
        <v>3</v>
      </c>
      <c r="K51" s="236">
        <v>3</v>
      </c>
      <c r="L51" s="236">
        <v>1</v>
      </c>
      <c r="M51" s="236">
        <v>1</v>
      </c>
      <c r="N51" s="236">
        <v>1</v>
      </c>
      <c r="O51" s="236">
        <v>2</v>
      </c>
      <c r="P51" s="236">
        <v>0</v>
      </c>
      <c r="Q51" s="236">
        <v>2</v>
      </c>
      <c r="R51" s="233">
        <f t="shared" si="12"/>
        <v>14</v>
      </c>
      <c r="S51" s="233">
        <f t="shared" si="12"/>
        <v>12</v>
      </c>
      <c r="T51" s="248">
        <f t="shared" si="13"/>
        <v>26</v>
      </c>
    </row>
    <row r="52" spans="1:20" ht="18" x14ac:dyDescent="0.35">
      <c r="A52" s="247" t="s">
        <v>28</v>
      </c>
      <c r="B52" s="236">
        <v>2</v>
      </c>
      <c r="C52" s="236">
        <v>4</v>
      </c>
      <c r="D52" s="236">
        <v>2</v>
      </c>
      <c r="E52" s="236">
        <v>1</v>
      </c>
      <c r="F52" s="236">
        <v>0</v>
      </c>
      <c r="G52" s="236">
        <v>0</v>
      </c>
      <c r="H52" s="236">
        <v>0</v>
      </c>
      <c r="I52" s="236">
        <v>0</v>
      </c>
      <c r="J52" s="236">
        <v>2</v>
      </c>
      <c r="K52" s="236">
        <v>2</v>
      </c>
      <c r="L52" s="236">
        <v>1</v>
      </c>
      <c r="M52" s="236">
        <v>0</v>
      </c>
      <c r="N52" s="236">
        <v>0</v>
      </c>
      <c r="O52" s="236">
        <v>1</v>
      </c>
      <c r="P52" s="236">
        <v>1</v>
      </c>
      <c r="Q52" s="236">
        <v>0</v>
      </c>
      <c r="R52" s="233">
        <f t="shared" si="12"/>
        <v>8</v>
      </c>
      <c r="S52" s="233">
        <f t="shared" si="12"/>
        <v>8</v>
      </c>
      <c r="T52" s="248">
        <f t="shared" si="13"/>
        <v>16</v>
      </c>
    </row>
    <row r="53" spans="1:20" ht="18" x14ac:dyDescent="0.35">
      <c r="A53" s="247" t="s">
        <v>26</v>
      </c>
      <c r="B53" s="236">
        <v>8</v>
      </c>
      <c r="C53" s="236">
        <v>0</v>
      </c>
      <c r="D53" s="236">
        <v>1</v>
      </c>
      <c r="E53" s="236">
        <v>1</v>
      </c>
      <c r="F53" s="236">
        <v>0</v>
      </c>
      <c r="G53" s="236">
        <v>0</v>
      </c>
      <c r="H53" s="236">
        <v>1</v>
      </c>
      <c r="I53" s="236">
        <v>1</v>
      </c>
      <c r="J53" s="236">
        <v>2</v>
      </c>
      <c r="K53" s="236">
        <v>1</v>
      </c>
      <c r="L53" s="236">
        <v>0</v>
      </c>
      <c r="M53" s="236">
        <v>0</v>
      </c>
      <c r="N53" s="236">
        <v>3</v>
      </c>
      <c r="O53" s="236">
        <v>1</v>
      </c>
      <c r="P53" s="236">
        <v>0</v>
      </c>
      <c r="Q53" s="236">
        <v>0</v>
      </c>
      <c r="R53" s="233">
        <f t="shared" si="12"/>
        <v>15</v>
      </c>
      <c r="S53" s="233">
        <f t="shared" si="12"/>
        <v>4</v>
      </c>
      <c r="T53" s="248">
        <f t="shared" si="13"/>
        <v>19</v>
      </c>
    </row>
    <row r="54" spans="1:20" ht="18" x14ac:dyDescent="0.35">
      <c r="A54" s="247" t="s">
        <v>25</v>
      </c>
      <c r="B54" s="236"/>
      <c r="C54" s="236"/>
      <c r="D54" s="236"/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36"/>
      <c r="P54" s="236"/>
      <c r="Q54" s="236"/>
      <c r="R54" s="233">
        <f t="shared" si="12"/>
        <v>0</v>
      </c>
      <c r="S54" s="233">
        <f t="shared" si="12"/>
        <v>0</v>
      </c>
      <c r="T54" s="248">
        <f t="shared" si="13"/>
        <v>0</v>
      </c>
    </row>
    <row r="55" spans="1:20" ht="18" x14ac:dyDescent="0.35">
      <c r="A55" s="247" t="s">
        <v>86</v>
      </c>
      <c r="B55" s="236">
        <v>5</v>
      </c>
      <c r="C55" s="236">
        <v>4</v>
      </c>
      <c r="D55" s="236">
        <v>1</v>
      </c>
      <c r="E55" s="236">
        <v>1</v>
      </c>
      <c r="F55" s="236">
        <v>0</v>
      </c>
      <c r="G55" s="236">
        <v>0</v>
      </c>
      <c r="H55" s="236">
        <v>1</v>
      </c>
      <c r="I55" s="236">
        <v>0</v>
      </c>
      <c r="J55" s="236">
        <v>3</v>
      </c>
      <c r="K55" s="236">
        <v>2</v>
      </c>
      <c r="L55" s="236">
        <v>4</v>
      </c>
      <c r="M55" s="236">
        <v>1</v>
      </c>
      <c r="N55" s="236">
        <v>3</v>
      </c>
      <c r="O55" s="236">
        <v>3</v>
      </c>
      <c r="P55" s="236">
        <v>2</v>
      </c>
      <c r="Q55" s="236">
        <v>0</v>
      </c>
      <c r="R55" s="233">
        <f t="shared" si="12"/>
        <v>19</v>
      </c>
      <c r="S55" s="233">
        <f t="shared" si="12"/>
        <v>11</v>
      </c>
      <c r="T55" s="248">
        <f t="shared" si="13"/>
        <v>30</v>
      </c>
    </row>
    <row r="56" spans="1:20" ht="34.200000000000003" customHeight="1" x14ac:dyDescent="0.35">
      <c r="A56" s="241" t="s">
        <v>87</v>
      </c>
      <c r="B56" s="242">
        <v>73</v>
      </c>
      <c r="C56" s="242">
        <v>86</v>
      </c>
      <c r="D56" s="242">
        <v>12</v>
      </c>
      <c r="E56" s="242">
        <v>22</v>
      </c>
      <c r="F56" s="242">
        <v>0</v>
      </c>
      <c r="G56" s="242">
        <v>1</v>
      </c>
      <c r="H56" s="242">
        <v>4</v>
      </c>
      <c r="I56" s="242">
        <v>7</v>
      </c>
      <c r="J56" s="242">
        <v>12</v>
      </c>
      <c r="K56" s="242">
        <v>21</v>
      </c>
      <c r="L56" s="242">
        <v>3</v>
      </c>
      <c r="M56" s="242">
        <v>3</v>
      </c>
      <c r="N56" s="242">
        <v>11</v>
      </c>
      <c r="O56" s="242">
        <v>10</v>
      </c>
      <c r="P56" s="242">
        <v>1</v>
      </c>
      <c r="Q56" s="242">
        <v>22</v>
      </c>
      <c r="R56" s="243">
        <f t="shared" ref="R56:S58" si="14">B56+D56+F56+H56+J56+L56+N56+P56</f>
        <v>116</v>
      </c>
      <c r="S56" s="243">
        <f t="shared" si="14"/>
        <v>172</v>
      </c>
      <c r="T56" s="244">
        <f t="shared" si="13"/>
        <v>288</v>
      </c>
    </row>
    <row r="57" spans="1:20" ht="18" x14ac:dyDescent="0.35">
      <c r="A57" s="39" t="s">
        <v>72</v>
      </c>
      <c r="B57" s="25">
        <v>19</v>
      </c>
      <c r="C57" s="25">
        <v>28</v>
      </c>
      <c r="D57" s="25">
        <v>2</v>
      </c>
      <c r="E57" s="25">
        <v>9</v>
      </c>
      <c r="F57" s="25">
        <v>1</v>
      </c>
      <c r="G57" s="25">
        <v>1</v>
      </c>
      <c r="H57" s="25">
        <v>1</v>
      </c>
      <c r="I57" s="25">
        <v>1</v>
      </c>
      <c r="J57" s="25">
        <v>1</v>
      </c>
      <c r="K57" s="25">
        <v>1</v>
      </c>
      <c r="L57" s="25">
        <v>0</v>
      </c>
      <c r="M57" s="25">
        <v>1</v>
      </c>
      <c r="N57" s="25">
        <v>1</v>
      </c>
      <c r="O57" s="25">
        <v>1</v>
      </c>
      <c r="P57" s="25">
        <v>0</v>
      </c>
      <c r="Q57" s="25">
        <v>3</v>
      </c>
      <c r="R57" s="38">
        <f t="shared" ref="R57:R58" si="15">B57+D57+F57+H57+J57+L57+N57+P57</f>
        <v>25</v>
      </c>
      <c r="S57" s="38">
        <f t="shared" si="14"/>
        <v>45</v>
      </c>
      <c r="T57" s="27">
        <f t="shared" ref="T57:T58" si="16">SUM(B57:Q57)</f>
        <v>70</v>
      </c>
    </row>
    <row r="58" spans="1:20" ht="18" x14ac:dyDescent="0.35">
      <c r="A58" s="39" t="s">
        <v>31</v>
      </c>
      <c r="B58" s="25">
        <v>17</v>
      </c>
      <c r="C58" s="25">
        <v>24</v>
      </c>
      <c r="D58" s="25">
        <v>6</v>
      </c>
      <c r="E58" s="25">
        <v>5</v>
      </c>
      <c r="F58" s="25">
        <v>1</v>
      </c>
      <c r="G58" s="25">
        <v>1</v>
      </c>
      <c r="H58" s="25">
        <v>1</v>
      </c>
      <c r="I58" s="25">
        <v>2</v>
      </c>
      <c r="J58" s="25">
        <v>2</v>
      </c>
      <c r="K58" s="25">
        <v>8</v>
      </c>
      <c r="L58" s="25">
        <v>2</v>
      </c>
      <c r="M58" s="25">
        <v>0</v>
      </c>
      <c r="N58" s="25">
        <v>5</v>
      </c>
      <c r="O58" s="25">
        <v>3</v>
      </c>
      <c r="P58" s="25">
        <v>0</v>
      </c>
      <c r="Q58" s="25">
        <v>1</v>
      </c>
      <c r="R58" s="38">
        <f t="shared" si="15"/>
        <v>34</v>
      </c>
      <c r="S58" s="38">
        <f t="shared" si="14"/>
        <v>44</v>
      </c>
      <c r="T58" s="27">
        <f t="shared" si="16"/>
        <v>78</v>
      </c>
    </row>
    <row r="59" spans="1:20" ht="21" x14ac:dyDescent="0.4">
      <c r="A59" s="29" t="s">
        <v>12</v>
      </c>
      <c r="B59" s="27">
        <f t="shared" ref="B59:S59" si="17">SUM(B45:B58)</f>
        <v>202</v>
      </c>
      <c r="C59" s="27">
        <f t="shared" si="17"/>
        <v>225</v>
      </c>
      <c r="D59" s="27">
        <f t="shared" si="17"/>
        <v>62</v>
      </c>
      <c r="E59" s="27">
        <f t="shared" si="17"/>
        <v>81</v>
      </c>
      <c r="F59" s="27">
        <f t="shared" si="17"/>
        <v>8</v>
      </c>
      <c r="G59" s="27">
        <f t="shared" si="17"/>
        <v>10</v>
      </c>
      <c r="H59" s="27">
        <f t="shared" si="17"/>
        <v>25</v>
      </c>
      <c r="I59" s="27">
        <f t="shared" si="17"/>
        <v>25</v>
      </c>
      <c r="J59" s="27">
        <f t="shared" si="17"/>
        <v>46</v>
      </c>
      <c r="K59" s="27">
        <f t="shared" si="17"/>
        <v>62</v>
      </c>
      <c r="L59" s="27">
        <f t="shared" si="17"/>
        <v>17</v>
      </c>
      <c r="M59" s="27">
        <f t="shared" si="17"/>
        <v>9</v>
      </c>
      <c r="N59" s="27">
        <f t="shared" si="17"/>
        <v>44</v>
      </c>
      <c r="O59" s="27">
        <f t="shared" si="17"/>
        <v>38</v>
      </c>
      <c r="P59" s="27">
        <f t="shared" si="17"/>
        <v>9</v>
      </c>
      <c r="Q59" s="27">
        <f t="shared" si="17"/>
        <v>37</v>
      </c>
      <c r="R59" s="27">
        <f t="shared" si="17"/>
        <v>413</v>
      </c>
      <c r="S59" s="27">
        <f t="shared" si="17"/>
        <v>487</v>
      </c>
      <c r="T59" s="37">
        <f>R59+S59</f>
        <v>900</v>
      </c>
    </row>
    <row r="62" spans="1:20" ht="23.4" x14ac:dyDescent="0.45">
      <c r="A62" s="340" t="s">
        <v>88</v>
      </c>
      <c r="B62" s="340"/>
      <c r="C62" s="340"/>
      <c r="D62" s="340"/>
      <c r="E62" s="340"/>
      <c r="F62" s="340"/>
      <c r="G62" s="340"/>
      <c r="H62" s="340"/>
      <c r="I62" s="340"/>
      <c r="J62" s="340"/>
      <c r="K62" s="340"/>
      <c r="L62" s="340"/>
      <c r="M62" s="340"/>
      <c r="N62" s="340"/>
      <c r="O62" s="340"/>
      <c r="P62" s="340"/>
      <c r="Q62" s="340"/>
      <c r="R62" s="340"/>
    </row>
    <row r="63" spans="1:20" ht="21.6" thickBot="1" x14ac:dyDescent="0.45">
      <c r="A63" s="341" t="s">
        <v>2</v>
      </c>
      <c r="B63" s="341"/>
      <c r="C63" s="341"/>
      <c r="D63" s="341"/>
      <c r="E63" s="341"/>
      <c r="F63" s="341"/>
      <c r="G63" s="341"/>
      <c r="H63" s="341"/>
      <c r="I63" s="341"/>
      <c r="J63" s="341"/>
      <c r="K63" s="341"/>
      <c r="L63" s="341"/>
      <c r="M63" s="341"/>
      <c r="N63" s="341"/>
      <c r="O63" s="341"/>
      <c r="P63" s="341"/>
      <c r="Q63" s="341"/>
      <c r="R63" s="341"/>
    </row>
    <row r="64" spans="1:20" ht="21" thickBot="1" x14ac:dyDescent="0.35">
      <c r="A64" s="411" t="s">
        <v>44</v>
      </c>
      <c r="B64" s="378" t="s">
        <v>11</v>
      </c>
      <c r="C64" s="379"/>
      <c r="D64" s="378" t="s">
        <v>4</v>
      </c>
      <c r="E64" s="379"/>
      <c r="F64" s="378" t="s">
        <v>5</v>
      </c>
      <c r="G64" s="379"/>
      <c r="H64" s="380" t="s">
        <v>45</v>
      </c>
      <c r="I64" s="381"/>
      <c r="J64" s="378" t="s">
        <v>46</v>
      </c>
      <c r="K64" s="379"/>
      <c r="L64" s="380" t="s">
        <v>47</v>
      </c>
      <c r="M64" s="381"/>
      <c r="N64" s="378" t="s">
        <v>48</v>
      </c>
      <c r="O64" s="379"/>
      <c r="P64" s="378" t="s">
        <v>49</v>
      </c>
      <c r="Q64" s="379"/>
      <c r="R64" s="413" t="s">
        <v>50</v>
      </c>
      <c r="S64" s="413" t="s">
        <v>51</v>
      </c>
    </row>
    <row r="65" spans="1:19" ht="17.399999999999999" thickBot="1" x14ac:dyDescent="0.35">
      <c r="A65" s="412"/>
      <c r="B65" s="203" t="s">
        <v>16</v>
      </c>
      <c r="C65" s="204" t="s">
        <v>15</v>
      </c>
      <c r="D65" s="203" t="s">
        <v>16</v>
      </c>
      <c r="E65" s="204" t="s">
        <v>15</v>
      </c>
      <c r="F65" s="203" t="s">
        <v>16</v>
      </c>
      <c r="G65" s="204" t="s">
        <v>15</v>
      </c>
      <c r="H65" s="205" t="s">
        <v>16</v>
      </c>
      <c r="I65" s="206" t="s">
        <v>15</v>
      </c>
      <c r="J65" s="203" t="s">
        <v>16</v>
      </c>
      <c r="K65" s="204" t="s">
        <v>15</v>
      </c>
      <c r="L65" s="205" t="s">
        <v>16</v>
      </c>
      <c r="M65" s="206" t="s">
        <v>15</v>
      </c>
      <c r="N65" s="203" t="s">
        <v>16</v>
      </c>
      <c r="O65" s="204" t="s">
        <v>15</v>
      </c>
      <c r="P65" s="203" t="s">
        <v>16</v>
      </c>
      <c r="Q65" s="204" t="s">
        <v>15</v>
      </c>
      <c r="R65" s="414"/>
      <c r="S65" s="415"/>
    </row>
    <row r="66" spans="1:19" ht="52.8" thickBot="1" x14ac:dyDescent="0.35">
      <c r="A66" s="207" t="s">
        <v>52</v>
      </c>
      <c r="B66" s="259">
        <v>4</v>
      </c>
      <c r="C66" s="260">
        <v>1</v>
      </c>
      <c r="D66" s="259">
        <v>2</v>
      </c>
      <c r="E66" s="260">
        <v>1</v>
      </c>
      <c r="F66" s="259">
        <v>0</v>
      </c>
      <c r="G66" s="260">
        <v>1</v>
      </c>
      <c r="H66" s="261">
        <v>1</v>
      </c>
      <c r="I66" s="262">
        <v>1</v>
      </c>
      <c r="J66" s="259">
        <v>2</v>
      </c>
      <c r="K66" s="260">
        <v>3</v>
      </c>
      <c r="L66" s="261">
        <v>1</v>
      </c>
      <c r="M66" s="262">
        <v>0</v>
      </c>
      <c r="N66" s="259">
        <v>1</v>
      </c>
      <c r="O66" s="260">
        <v>3</v>
      </c>
      <c r="P66" s="259">
        <v>1</v>
      </c>
      <c r="Q66" s="260">
        <v>0</v>
      </c>
      <c r="R66" s="263">
        <v>22</v>
      </c>
      <c r="S66" s="264">
        <v>40</v>
      </c>
    </row>
    <row r="67" spans="1:19" ht="35.4" thickBot="1" x14ac:dyDescent="0.35">
      <c r="A67" s="207" t="s">
        <v>53</v>
      </c>
      <c r="B67" s="259">
        <v>4</v>
      </c>
      <c r="C67" s="260">
        <v>0</v>
      </c>
      <c r="D67" s="259">
        <v>3</v>
      </c>
      <c r="E67" s="260">
        <v>0</v>
      </c>
      <c r="F67" s="259">
        <v>0</v>
      </c>
      <c r="G67" s="260">
        <v>0</v>
      </c>
      <c r="H67" s="261">
        <v>2</v>
      </c>
      <c r="I67" s="262">
        <v>0</v>
      </c>
      <c r="J67" s="259">
        <v>4</v>
      </c>
      <c r="K67" s="260">
        <v>3</v>
      </c>
      <c r="L67" s="261">
        <v>0</v>
      </c>
      <c r="M67" s="262">
        <v>0</v>
      </c>
      <c r="N67" s="259">
        <v>4</v>
      </c>
      <c r="O67" s="260">
        <v>1</v>
      </c>
      <c r="P67" s="259">
        <v>2</v>
      </c>
      <c r="Q67" s="260">
        <v>0</v>
      </c>
      <c r="R67" s="263">
        <v>23</v>
      </c>
      <c r="S67" s="264">
        <v>30</v>
      </c>
    </row>
    <row r="68" spans="1:19" ht="35.4" thickBot="1" x14ac:dyDescent="0.35">
      <c r="A68" s="207" t="s">
        <v>54</v>
      </c>
      <c r="B68" s="259">
        <v>3</v>
      </c>
      <c r="C68" s="260">
        <v>1</v>
      </c>
      <c r="D68" s="259">
        <v>1</v>
      </c>
      <c r="E68" s="260">
        <v>3</v>
      </c>
      <c r="F68" s="259">
        <v>0</v>
      </c>
      <c r="G68" s="260">
        <v>0</v>
      </c>
      <c r="H68" s="261">
        <v>2</v>
      </c>
      <c r="I68" s="262">
        <v>0</v>
      </c>
      <c r="J68" s="259">
        <v>6</v>
      </c>
      <c r="K68" s="260">
        <v>3</v>
      </c>
      <c r="L68" s="261">
        <v>0</v>
      </c>
      <c r="M68" s="262">
        <v>0</v>
      </c>
      <c r="N68" s="259">
        <v>1</v>
      </c>
      <c r="O68" s="260">
        <v>6</v>
      </c>
      <c r="P68" s="259">
        <v>1</v>
      </c>
      <c r="Q68" s="260">
        <v>1</v>
      </c>
      <c r="R68" s="263">
        <v>28</v>
      </c>
      <c r="S68" s="264">
        <v>30</v>
      </c>
    </row>
    <row r="69" spans="1:19" ht="21" thickBot="1" x14ac:dyDescent="0.35">
      <c r="A69" s="200" t="s">
        <v>55</v>
      </c>
      <c r="B69" s="251">
        <v>4</v>
      </c>
      <c r="C69" s="252">
        <v>6</v>
      </c>
      <c r="D69" s="251">
        <v>5</v>
      </c>
      <c r="E69" s="252">
        <v>0</v>
      </c>
      <c r="F69" s="251">
        <v>1</v>
      </c>
      <c r="G69" s="252">
        <v>0</v>
      </c>
      <c r="H69" s="253">
        <v>1</v>
      </c>
      <c r="I69" s="254">
        <v>0</v>
      </c>
      <c r="J69" s="251">
        <v>7</v>
      </c>
      <c r="K69" s="252">
        <v>2</v>
      </c>
      <c r="L69" s="253">
        <v>1</v>
      </c>
      <c r="M69" s="254">
        <v>0</v>
      </c>
      <c r="N69" s="251">
        <v>4</v>
      </c>
      <c r="O69" s="252">
        <v>3</v>
      </c>
      <c r="P69" s="251">
        <v>4</v>
      </c>
      <c r="Q69" s="252">
        <v>2</v>
      </c>
      <c r="R69" s="255">
        <v>40</v>
      </c>
      <c r="S69" s="250">
        <v>40</v>
      </c>
    </row>
    <row r="70" spans="1:19" ht="35.4" thickBot="1" x14ac:dyDescent="0.35">
      <c r="A70" s="223" t="s">
        <v>39</v>
      </c>
      <c r="B70" s="270">
        <v>15</v>
      </c>
      <c r="C70" s="270">
        <v>8</v>
      </c>
      <c r="D70" s="270">
        <v>11</v>
      </c>
      <c r="E70" s="270">
        <v>4</v>
      </c>
      <c r="F70" s="270">
        <v>1</v>
      </c>
      <c r="G70" s="270">
        <v>1</v>
      </c>
      <c r="H70" s="270">
        <v>6</v>
      </c>
      <c r="I70" s="270">
        <v>1</v>
      </c>
      <c r="J70" s="270">
        <v>19</v>
      </c>
      <c r="K70" s="270">
        <v>11</v>
      </c>
      <c r="L70" s="270">
        <v>2</v>
      </c>
      <c r="M70" s="270">
        <v>0</v>
      </c>
      <c r="N70" s="270">
        <v>10</v>
      </c>
      <c r="O70" s="270">
        <v>13</v>
      </c>
      <c r="P70" s="270">
        <v>8</v>
      </c>
      <c r="Q70" s="270">
        <v>3</v>
      </c>
      <c r="R70" s="269">
        <v>113</v>
      </c>
      <c r="S70" s="271"/>
    </row>
    <row r="71" spans="1:19" ht="35.4" thickBot="1" x14ac:dyDescent="0.35">
      <c r="A71" s="222" t="s">
        <v>56</v>
      </c>
      <c r="B71" s="416">
        <v>23</v>
      </c>
      <c r="C71" s="417"/>
      <c r="D71" s="416">
        <v>15</v>
      </c>
      <c r="E71" s="417"/>
      <c r="F71" s="416">
        <v>2</v>
      </c>
      <c r="G71" s="417"/>
      <c r="H71" s="416">
        <v>7</v>
      </c>
      <c r="I71" s="417"/>
      <c r="J71" s="416">
        <v>30</v>
      </c>
      <c r="K71" s="417"/>
      <c r="L71" s="416">
        <v>2</v>
      </c>
      <c r="M71" s="417"/>
      <c r="N71" s="416">
        <v>23</v>
      </c>
      <c r="O71" s="417"/>
      <c r="P71" s="416">
        <v>11</v>
      </c>
      <c r="Q71" s="417"/>
      <c r="R71" s="266">
        <v>113</v>
      </c>
      <c r="S71" s="267">
        <v>140</v>
      </c>
    </row>
    <row r="72" spans="1:19" ht="21" thickBot="1" x14ac:dyDescent="0.35">
      <c r="A72" s="418" t="s">
        <v>42</v>
      </c>
      <c r="B72" s="418"/>
      <c r="C72" s="418"/>
      <c r="D72" s="418"/>
      <c r="E72" s="418"/>
      <c r="F72" s="418"/>
      <c r="G72" s="418"/>
      <c r="H72" s="418"/>
      <c r="I72" s="418"/>
      <c r="J72" s="418"/>
      <c r="K72" s="418"/>
      <c r="L72" s="418"/>
      <c r="M72" s="418"/>
      <c r="N72" s="418"/>
      <c r="O72" s="418"/>
      <c r="P72" s="418"/>
      <c r="Q72" s="418"/>
      <c r="R72" s="418"/>
      <c r="S72" s="257"/>
    </row>
    <row r="73" spans="1:19" ht="21" thickBot="1" x14ac:dyDescent="0.35">
      <c r="A73" s="419" t="s">
        <v>44</v>
      </c>
      <c r="B73" s="368" t="s">
        <v>11</v>
      </c>
      <c r="C73" s="369"/>
      <c r="D73" s="368" t="s">
        <v>4</v>
      </c>
      <c r="E73" s="369"/>
      <c r="F73" s="368" t="s">
        <v>5</v>
      </c>
      <c r="G73" s="369"/>
      <c r="H73" s="370" t="s">
        <v>45</v>
      </c>
      <c r="I73" s="371"/>
      <c r="J73" s="368" t="s">
        <v>46</v>
      </c>
      <c r="K73" s="369"/>
      <c r="L73" s="370" t="s">
        <v>47</v>
      </c>
      <c r="M73" s="371"/>
      <c r="N73" s="368" t="s">
        <v>48</v>
      </c>
      <c r="O73" s="369"/>
      <c r="P73" s="368" t="s">
        <v>49</v>
      </c>
      <c r="Q73" s="369"/>
      <c r="R73" s="361" t="s">
        <v>50</v>
      </c>
      <c r="S73" s="361" t="s">
        <v>51</v>
      </c>
    </row>
    <row r="74" spans="1:19" ht="17.399999999999999" thickBot="1" x14ac:dyDescent="0.35">
      <c r="A74" s="420"/>
      <c r="B74" s="189" t="s">
        <v>16</v>
      </c>
      <c r="C74" s="190" t="s">
        <v>15</v>
      </c>
      <c r="D74" s="189" t="s">
        <v>16</v>
      </c>
      <c r="E74" s="190" t="s">
        <v>15</v>
      </c>
      <c r="F74" s="189" t="s">
        <v>16</v>
      </c>
      <c r="G74" s="190" t="s">
        <v>15</v>
      </c>
      <c r="H74" s="191" t="s">
        <v>16</v>
      </c>
      <c r="I74" s="192" t="s">
        <v>15</v>
      </c>
      <c r="J74" s="189" t="s">
        <v>16</v>
      </c>
      <c r="K74" s="190" t="s">
        <v>15</v>
      </c>
      <c r="L74" s="191" t="s">
        <v>16</v>
      </c>
      <c r="M74" s="192" t="s">
        <v>15</v>
      </c>
      <c r="N74" s="189" t="s">
        <v>16</v>
      </c>
      <c r="O74" s="190" t="s">
        <v>15</v>
      </c>
      <c r="P74" s="189" t="s">
        <v>16</v>
      </c>
      <c r="Q74" s="190" t="s">
        <v>15</v>
      </c>
      <c r="R74" s="372"/>
      <c r="S74" s="362"/>
    </row>
    <row r="75" spans="1:19" ht="52.8" thickBot="1" x14ac:dyDescent="0.35">
      <c r="A75" s="207" t="s">
        <v>52</v>
      </c>
      <c r="B75" s="259">
        <v>1</v>
      </c>
      <c r="C75" s="260">
        <v>0</v>
      </c>
      <c r="D75" s="259">
        <v>2</v>
      </c>
      <c r="E75" s="260">
        <v>1</v>
      </c>
      <c r="F75" s="259">
        <v>0</v>
      </c>
      <c r="G75" s="260">
        <v>0</v>
      </c>
      <c r="H75" s="261">
        <v>1</v>
      </c>
      <c r="I75" s="262">
        <v>0</v>
      </c>
      <c r="J75" s="259">
        <v>3</v>
      </c>
      <c r="K75" s="260">
        <v>0</v>
      </c>
      <c r="L75" s="261">
        <v>0</v>
      </c>
      <c r="M75" s="262">
        <v>0</v>
      </c>
      <c r="N75" s="259">
        <v>7</v>
      </c>
      <c r="O75" s="260">
        <v>0</v>
      </c>
      <c r="P75" s="259">
        <v>1</v>
      </c>
      <c r="Q75" s="260">
        <v>2</v>
      </c>
      <c r="R75" s="263">
        <v>18</v>
      </c>
      <c r="S75" s="264">
        <v>40</v>
      </c>
    </row>
    <row r="76" spans="1:19" ht="35.4" thickBot="1" x14ac:dyDescent="0.35">
      <c r="A76" s="207" t="s">
        <v>53</v>
      </c>
      <c r="B76" s="259">
        <v>5</v>
      </c>
      <c r="C76" s="260">
        <v>1</v>
      </c>
      <c r="D76" s="259">
        <v>0</v>
      </c>
      <c r="E76" s="260">
        <v>2</v>
      </c>
      <c r="F76" s="259">
        <v>0</v>
      </c>
      <c r="G76" s="260">
        <v>1</v>
      </c>
      <c r="H76" s="261">
        <v>0</v>
      </c>
      <c r="I76" s="262">
        <v>0</v>
      </c>
      <c r="J76" s="259">
        <v>2</v>
      </c>
      <c r="K76" s="260">
        <v>1</v>
      </c>
      <c r="L76" s="261">
        <v>1</v>
      </c>
      <c r="M76" s="262">
        <v>0</v>
      </c>
      <c r="N76" s="259">
        <v>3</v>
      </c>
      <c r="O76" s="260">
        <v>3</v>
      </c>
      <c r="P76" s="259">
        <v>0</v>
      </c>
      <c r="Q76" s="260">
        <v>1</v>
      </c>
      <c r="R76" s="263">
        <v>20</v>
      </c>
      <c r="S76" s="264">
        <v>30</v>
      </c>
    </row>
    <row r="77" spans="1:19" ht="35.4" thickBot="1" x14ac:dyDescent="0.35">
      <c r="A77" s="207" t="s">
        <v>54</v>
      </c>
      <c r="B77" s="259">
        <v>3</v>
      </c>
      <c r="C77" s="260">
        <v>1</v>
      </c>
      <c r="D77" s="259">
        <v>1</v>
      </c>
      <c r="E77" s="260">
        <v>4</v>
      </c>
      <c r="F77" s="259">
        <v>0</v>
      </c>
      <c r="G77" s="260">
        <v>1</v>
      </c>
      <c r="H77" s="261">
        <v>0</v>
      </c>
      <c r="I77" s="262">
        <v>0</v>
      </c>
      <c r="J77" s="259">
        <v>1</v>
      </c>
      <c r="K77" s="260">
        <v>1</v>
      </c>
      <c r="L77" s="261">
        <v>0</v>
      </c>
      <c r="M77" s="262">
        <v>0</v>
      </c>
      <c r="N77" s="259">
        <v>3</v>
      </c>
      <c r="O77" s="260">
        <v>1</v>
      </c>
      <c r="P77" s="259">
        <v>1</v>
      </c>
      <c r="Q77" s="260">
        <v>1</v>
      </c>
      <c r="R77" s="263">
        <v>18</v>
      </c>
      <c r="S77" s="264">
        <v>30</v>
      </c>
    </row>
    <row r="78" spans="1:19" ht="21" thickBot="1" x14ac:dyDescent="0.35">
      <c r="A78" s="200" t="s">
        <v>55</v>
      </c>
      <c r="B78" s="251">
        <v>3</v>
      </c>
      <c r="C78" s="252">
        <v>3</v>
      </c>
      <c r="D78" s="251">
        <v>2</v>
      </c>
      <c r="E78" s="252">
        <v>1</v>
      </c>
      <c r="F78" s="251">
        <v>0</v>
      </c>
      <c r="G78" s="252">
        <v>1</v>
      </c>
      <c r="H78" s="253">
        <v>2</v>
      </c>
      <c r="I78" s="254">
        <v>0</v>
      </c>
      <c r="J78" s="251">
        <v>0</v>
      </c>
      <c r="K78" s="252">
        <v>4</v>
      </c>
      <c r="L78" s="253">
        <v>1</v>
      </c>
      <c r="M78" s="254">
        <v>0</v>
      </c>
      <c r="N78" s="251">
        <v>9</v>
      </c>
      <c r="O78" s="252">
        <v>4</v>
      </c>
      <c r="P78" s="251">
        <v>2</v>
      </c>
      <c r="Q78" s="252">
        <v>3</v>
      </c>
      <c r="R78" s="255">
        <v>35</v>
      </c>
      <c r="S78" s="250">
        <v>40</v>
      </c>
    </row>
    <row r="79" spans="1:19" ht="35.4" thickBot="1" x14ac:dyDescent="0.35">
      <c r="A79" s="223" t="s">
        <v>39</v>
      </c>
      <c r="B79" s="270">
        <v>12</v>
      </c>
      <c r="C79" s="270">
        <v>5</v>
      </c>
      <c r="D79" s="270">
        <v>5</v>
      </c>
      <c r="E79" s="270">
        <v>8</v>
      </c>
      <c r="F79" s="270">
        <v>0</v>
      </c>
      <c r="G79" s="270">
        <v>3</v>
      </c>
      <c r="H79" s="270">
        <v>3</v>
      </c>
      <c r="I79" s="270">
        <v>0</v>
      </c>
      <c r="J79" s="270">
        <v>6</v>
      </c>
      <c r="K79" s="270">
        <v>6</v>
      </c>
      <c r="L79" s="270">
        <v>2</v>
      </c>
      <c r="M79" s="270">
        <v>0</v>
      </c>
      <c r="N79" s="270">
        <v>22</v>
      </c>
      <c r="O79" s="270">
        <v>8</v>
      </c>
      <c r="P79" s="270">
        <v>4</v>
      </c>
      <c r="Q79" s="270">
        <v>7</v>
      </c>
      <c r="R79" s="269">
        <v>91</v>
      </c>
      <c r="S79" s="271"/>
    </row>
    <row r="80" spans="1:19" ht="35.4" thickBot="1" x14ac:dyDescent="0.35">
      <c r="A80" s="222" t="s">
        <v>56</v>
      </c>
      <c r="B80" s="416">
        <v>17</v>
      </c>
      <c r="C80" s="417"/>
      <c r="D80" s="416">
        <v>13</v>
      </c>
      <c r="E80" s="417"/>
      <c r="F80" s="416">
        <v>3</v>
      </c>
      <c r="G80" s="417"/>
      <c r="H80" s="416">
        <v>3</v>
      </c>
      <c r="I80" s="417"/>
      <c r="J80" s="416">
        <v>12</v>
      </c>
      <c r="K80" s="417"/>
      <c r="L80" s="416">
        <v>2</v>
      </c>
      <c r="M80" s="417"/>
      <c r="N80" s="416">
        <v>30</v>
      </c>
      <c r="O80" s="417"/>
      <c r="P80" s="416">
        <v>11</v>
      </c>
      <c r="Q80" s="417"/>
      <c r="R80" s="266">
        <v>91</v>
      </c>
      <c r="S80" s="267">
        <v>140</v>
      </c>
    </row>
    <row r="81" spans="1:19" ht="18" thickBot="1" x14ac:dyDescent="0.35">
      <c r="A81" s="258"/>
      <c r="B81" s="257"/>
      <c r="C81" s="257"/>
      <c r="D81" s="257"/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57"/>
      <c r="P81" s="257"/>
      <c r="Q81" s="257"/>
      <c r="R81" s="257"/>
      <c r="S81" s="257"/>
    </row>
    <row r="82" spans="1:19" ht="52.8" thickBot="1" x14ac:dyDescent="0.35">
      <c r="A82" s="226" t="s">
        <v>57</v>
      </c>
      <c r="B82" s="421">
        <v>23</v>
      </c>
      <c r="C82" s="421"/>
      <c r="D82" s="421">
        <v>15</v>
      </c>
      <c r="E82" s="421"/>
      <c r="F82" s="421">
        <v>2</v>
      </c>
      <c r="G82" s="421"/>
      <c r="H82" s="421">
        <v>7</v>
      </c>
      <c r="I82" s="421"/>
      <c r="J82" s="421">
        <v>30</v>
      </c>
      <c r="K82" s="421"/>
      <c r="L82" s="421">
        <v>2</v>
      </c>
      <c r="M82" s="421"/>
      <c r="N82" s="421">
        <v>23</v>
      </c>
      <c r="O82" s="421"/>
      <c r="P82" s="421">
        <v>11</v>
      </c>
      <c r="Q82" s="421"/>
      <c r="R82" s="268">
        <v>113</v>
      </c>
      <c r="S82" s="257"/>
    </row>
    <row r="83" spans="1:19" ht="52.8" thickBot="1" x14ac:dyDescent="0.35">
      <c r="A83" s="226" t="s">
        <v>58</v>
      </c>
      <c r="B83" s="422">
        <v>17</v>
      </c>
      <c r="C83" s="422"/>
      <c r="D83" s="422">
        <v>13</v>
      </c>
      <c r="E83" s="422"/>
      <c r="F83" s="422">
        <v>3</v>
      </c>
      <c r="G83" s="422"/>
      <c r="H83" s="422">
        <v>3</v>
      </c>
      <c r="I83" s="422"/>
      <c r="J83" s="422">
        <v>12</v>
      </c>
      <c r="K83" s="422"/>
      <c r="L83" s="422">
        <v>2</v>
      </c>
      <c r="M83" s="422"/>
      <c r="N83" s="422">
        <v>30</v>
      </c>
      <c r="O83" s="422"/>
      <c r="P83" s="422">
        <v>11</v>
      </c>
      <c r="Q83" s="422"/>
      <c r="R83" s="268">
        <v>91</v>
      </c>
      <c r="S83" s="257"/>
    </row>
    <row r="84" spans="1:19" ht="52.8" thickBot="1" x14ac:dyDescent="0.35">
      <c r="A84" s="226" t="s">
        <v>59</v>
      </c>
      <c r="B84" s="423">
        <v>40</v>
      </c>
      <c r="C84" s="424"/>
      <c r="D84" s="423">
        <v>28</v>
      </c>
      <c r="E84" s="424"/>
      <c r="F84" s="423">
        <v>5</v>
      </c>
      <c r="G84" s="424"/>
      <c r="H84" s="423">
        <v>10</v>
      </c>
      <c r="I84" s="424"/>
      <c r="J84" s="423">
        <v>42</v>
      </c>
      <c r="K84" s="424"/>
      <c r="L84" s="423">
        <v>4</v>
      </c>
      <c r="M84" s="424"/>
      <c r="N84" s="423">
        <v>53</v>
      </c>
      <c r="O84" s="424"/>
      <c r="P84" s="423">
        <v>22</v>
      </c>
      <c r="Q84" s="424"/>
      <c r="R84" s="268">
        <v>204</v>
      </c>
      <c r="S84" s="257"/>
    </row>
    <row r="85" spans="1:19" x14ac:dyDescent="0.3">
      <c r="A85" s="257"/>
      <c r="B85" s="257"/>
      <c r="C85" s="257"/>
      <c r="D85" s="257"/>
      <c r="E85" s="257"/>
      <c r="F85" s="257"/>
      <c r="G85" s="257"/>
      <c r="H85" s="257"/>
      <c r="I85" s="257"/>
      <c r="J85" s="257"/>
      <c r="K85" s="257"/>
      <c r="L85" s="257"/>
      <c r="M85" s="257"/>
      <c r="N85" s="257"/>
      <c r="O85" s="257"/>
      <c r="P85" s="257"/>
      <c r="Q85" s="257"/>
      <c r="R85" s="257"/>
      <c r="S85" s="257"/>
    </row>
    <row r="86" spans="1:19" x14ac:dyDescent="0.3">
      <c r="A86" s="257"/>
      <c r="B86" s="257"/>
      <c r="C86" s="257"/>
      <c r="D86" s="257"/>
      <c r="E86" s="257"/>
      <c r="F86" s="257"/>
      <c r="G86" s="257"/>
      <c r="H86" s="257"/>
      <c r="I86" s="257"/>
      <c r="J86" s="257"/>
      <c r="K86" s="257"/>
      <c r="L86" s="257"/>
      <c r="M86" s="257"/>
      <c r="N86" s="257"/>
      <c r="O86" s="257"/>
      <c r="P86" s="257"/>
      <c r="Q86" s="257"/>
      <c r="R86" s="257"/>
      <c r="S86" s="257"/>
    </row>
    <row r="87" spans="1:19" ht="19.8" customHeight="1" x14ac:dyDescent="0.3">
      <c r="A87" s="273" t="s">
        <v>60</v>
      </c>
      <c r="B87" s="273" t="s">
        <v>4</v>
      </c>
      <c r="C87" s="273" t="s">
        <v>5</v>
      </c>
      <c r="D87" s="273" t="s">
        <v>61</v>
      </c>
      <c r="E87" s="273" t="s">
        <v>37</v>
      </c>
      <c r="F87" s="273" t="s">
        <v>38</v>
      </c>
      <c r="G87" s="257"/>
      <c r="H87" s="257"/>
      <c r="I87" s="257"/>
      <c r="J87" s="257"/>
      <c r="K87" s="257"/>
      <c r="L87" s="257"/>
      <c r="M87" s="257"/>
      <c r="N87" s="257"/>
      <c r="O87" s="257"/>
      <c r="P87" s="257"/>
      <c r="Q87" s="257"/>
      <c r="R87" s="257"/>
      <c r="S87" s="257"/>
    </row>
    <row r="88" spans="1:19" ht="19.8" customHeight="1" x14ac:dyDescent="0.3">
      <c r="A88" s="274" t="s">
        <v>64</v>
      </c>
      <c r="B88" s="274">
        <f>D21+E21</f>
        <v>167</v>
      </c>
      <c r="C88" s="274">
        <f>F21+G21</f>
        <v>25</v>
      </c>
      <c r="D88" s="274">
        <f>SUM(H21:Q21)</f>
        <v>441</v>
      </c>
      <c r="E88" s="274">
        <f>B21+C21</f>
        <v>330</v>
      </c>
      <c r="F88" s="276">
        <f>SUM(B88:E88)</f>
        <v>963</v>
      </c>
      <c r="G88" s="257"/>
      <c r="H88" s="257"/>
      <c r="I88" s="257"/>
      <c r="J88" s="257"/>
      <c r="K88" s="257"/>
      <c r="L88" s="257"/>
      <c r="M88" s="257"/>
      <c r="N88" s="257"/>
      <c r="O88" s="257"/>
      <c r="P88" s="257"/>
      <c r="Q88" s="257"/>
      <c r="R88" s="257"/>
      <c r="S88" s="257"/>
    </row>
    <row r="89" spans="1:19" ht="19.8" customHeight="1" x14ac:dyDescent="0.3">
      <c r="A89" s="274" t="s">
        <v>65</v>
      </c>
      <c r="B89" s="274">
        <f>D40+E40</f>
        <v>185</v>
      </c>
      <c r="C89" s="274">
        <f>F40+G40</f>
        <v>29</v>
      </c>
      <c r="D89" s="274">
        <f>SUM(H40:Q40)</f>
        <v>432</v>
      </c>
      <c r="E89" s="274">
        <f>B40+C40</f>
        <v>276</v>
      </c>
      <c r="F89" s="276">
        <f t="shared" ref="F89:F93" si="18">SUM(B89:E89)</f>
        <v>922</v>
      </c>
      <c r="G89" s="257"/>
      <c r="H89" s="257"/>
      <c r="I89" s="257"/>
      <c r="J89" s="257"/>
      <c r="K89" s="257"/>
      <c r="L89" s="257"/>
      <c r="M89" s="257"/>
      <c r="N89" s="257"/>
      <c r="O89" s="257"/>
      <c r="P89" s="257"/>
      <c r="Q89" s="257"/>
      <c r="R89" s="257"/>
      <c r="S89" s="257"/>
    </row>
    <row r="90" spans="1:19" ht="19.8" customHeight="1" x14ac:dyDescent="0.3">
      <c r="A90" s="274" t="s">
        <v>66</v>
      </c>
      <c r="B90" s="274">
        <f>D59+E59</f>
        <v>143</v>
      </c>
      <c r="C90" s="274">
        <f>F59+G59</f>
        <v>18</v>
      </c>
      <c r="D90" s="274">
        <f>SUM(H59:Q59)</f>
        <v>312</v>
      </c>
      <c r="E90" s="274">
        <f>B59+C59</f>
        <v>427</v>
      </c>
      <c r="F90" s="276">
        <f t="shared" si="18"/>
        <v>900</v>
      </c>
      <c r="G90" s="257"/>
      <c r="H90" s="257"/>
      <c r="I90" s="257"/>
      <c r="J90" s="257"/>
      <c r="K90" s="257"/>
      <c r="L90" s="257"/>
      <c r="M90" s="257"/>
      <c r="N90" s="257"/>
      <c r="O90" s="257"/>
      <c r="P90" s="257"/>
      <c r="Q90" s="257"/>
      <c r="R90" s="257"/>
      <c r="S90" s="257"/>
    </row>
    <row r="91" spans="1:19" ht="19.8" customHeight="1" x14ac:dyDescent="0.3">
      <c r="A91" s="275" t="s">
        <v>73</v>
      </c>
      <c r="B91" s="275">
        <f>D71</f>
        <v>15</v>
      </c>
      <c r="C91" s="275">
        <f>F71</f>
        <v>2</v>
      </c>
      <c r="D91" s="275">
        <f>SUM(H71:Q71)</f>
        <v>73</v>
      </c>
      <c r="E91" s="275">
        <f>B71</f>
        <v>23</v>
      </c>
      <c r="F91" s="277">
        <f t="shared" si="18"/>
        <v>113</v>
      </c>
      <c r="G91" s="257"/>
      <c r="H91" s="257"/>
      <c r="I91" s="257"/>
      <c r="J91" s="257"/>
      <c r="K91" s="257"/>
      <c r="L91" s="257"/>
      <c r="M91" s="257"/>
      <c r="N91" s="257"/>
      <c r="O91" s="257"/>
      <c r="P91" s="257"/>
      <c r="Q91" s="257"/>
      <c r="R91" s="257"/>
      <c r="S91" s="257"/>
    </row>
    <row r="92" spans="1:19" ht="19.8" customHeight="1" x14ac:dyDescent="0.3">
      <c r="A92" s="275" t="s">
        <v>74</v>
      </c>
      <c r="B92" s="275">
        <f>D80</f>
        <v>13</v>
      </c>
      <c r="C92" s="275">
        <f>F80</f>
        <v>3</v>
      </c>
      <c r="D92" s="275">
        <f>SUM(H80:Q80)</f>
        <v>58</v>
      </c>
      <c r="E92" s="275">
        <f>B80</f>
        <v>17</v>
      </c>
      <c r="F92" s="277">
        <f t="shared" si="18"/>
        <v>91</v>
      </c>
      <c r="G92" s="257"/>
      <c r="H92" s="257"/>
      <c r="I92" s="257"/>
      <c r="J92" s="257"/>
      <c r="K92" s="257"/>
      <c r="L92" s="257"/>
      <c r="M92" s="257"/>
      <c r="N92" s="257"/>
      <c r="O92" s="257"/>
      <c r="P92" s="257"/>
      <c r="Q92" s="257"/>
      <c r="R92" s="257"/>
      <c r="S92" s="257"/>
    </row>
    <row r="93" spans="1:19" ht="19.8" customHeight="1" x14ac:dyDescent="0.3">
      <c r="A93" s="272" t="s">
        <v>12</v>
      </c>
      <c r="B93" s="272">
        <f>SUM(B88:B92)</f>
        <v>523</v>
      </c>
      <c r="C93" s="272">
        <f t="shared" ref="C93:E93" si="19">SUM(C88:C92)</f>
        <v>77</v>
      </c>
      <c r="D93" s="272">
        <f t="shared" si="19"/>
        <v>1316</v>
      </c>
      <c r="E93" s="272">
        <f t="shared" si="19"/>
        <v>1073</v>
      </c>
      <c r="F93" s="272">
        <f t="shared" si="18"/>
        <v>2989</v>
      </c>
      <c r="G93" s="257"/>
      <c r="H93" s="257"/>
      <c r="I93" s="257"/>
      <c r="J93" s="257"/>
      <c r="K93" s="257"/>
      <c r="L93" s="257"/>
      <c r="M93" s="257"/>
      <c r="N93" s="257"/>
      <c r="O93" s="257"/>
      <c r="P93" s="257"/>
      <c r="Q93" s="257"/>
      <c r="R93" s="257"/>
      <c r="S93" s="257"/>
    </row>
    <row r="94" spans="1:19" ht="19.8" customHeight="1" x14ac:dyDescent="0.3">
      <c r="A94" s="257"/>
      <c r="B94" s="257"/>
      <c r="C94" s="257"/>
      <c r="D94" s="257"/>
      <c r="E94" s="257"/>
      <c r="F94" s="257"/>
      <c r="G94" s="257"/>
      <c r="H94" s="257"/>
      <c r="I94" s="257"/>
      <c r="J94" s="257"/>
      <c r="K94" s="257"/>
      <c r="L94" s="257"/>
      <c r="M94" s="257"/>
      <c r="N94" s="257"/>
      <c r="O94" s="257"/>
      <c r="P94" s="257"/>
      <c r="Q94" s="257"/>
      <c r="R94" s="257"/>
      <c r="S94" s="257"/>
    </row>
    <row r="95" spans="1:19" ht="19.8" customHeight="1" x14ac:dyDescent="0.3">
      <c r="A95" s="256" t="s">
        <v>78</v>
      </c>
      <c r="B95" s="256" t="s">
        <v>67</v>
      </c>
      <c r="C95" s="256" t="s">
        <v>61</v>
      </c>
      <c r="D95" s="256" t="s">
        <v>11</v>
      </c>
      <c r="E95" s="256" t="s">
        <v>68</v>
      </c>
      <c r="F95" s="256" t="s">
        <v>69</v>
      </c>
      <c r="G95" s="256" t="s">
        <v>12</v>
      </c>
      <c r="H95" s="257"/>
      <c r="I95" s="257"/>
      <c r="J95" s="257"/>
      <c r="K95" s="257"/>
      <c r="L95" s="257"/>
      <c r="M95" s="257"/>
      <c r="N95" s="257"/>
      <c r="O95" s="257"/>
      <c r="P95" s="257"/>
      <c r="Q95" s="257"/>
      <c r="R95" s="257"/>
      <c r="S95" s="257"/>
    </row>
    <row r="96" spans="1:19" ht="19.8" customHeight="1" x14ac:dyDescent="0.3">
      <c r="A96" s="274" t="s">
        <v>70</v>
      </c>
      <c r="B96" s="274">
        <f>SUM(D7:G11)+SUM(D13:G17)+SUM(D26:G30)+SUM(D32:G36)+SUM(D45:G49)+SUM(D51:G55)</f>
        <v>218</v>
      </c>
      <c r="C96" s="274">
        <f>SUM(H7:Q11)+SUM(H13:Q17)+SUM(H26:Q30)+SUM(H32:Q36)+SUM(H45:Q49)+SUM(H51:Q55)</f>
        <v>532</v>
      </c>
      <c r="D96" s="274">
        <f>SUM(B7:C11)+SUM(B13:C17)+SUM(B26:C30)+SUM(B32:C36)+SUM(B45:C49)+SUM(B51:C55)</f>
        <v>257</v>
      </c>
      <c r="E96" s="274">
        <f>SUM(S7:S11)+SUM(S13:S17)+SUM(S26:S30)+SUM(S32:S36)+SUM(S45:S49)+SUM(S51:S55)</f>
        <v>481</v>
      </c>
      <c r="F96" s="274">
        <f>SUM(R7:R11)+SUM(R13:R17)+SUM(R26:R30)+SUM(R32:R36)+SUM(R45:R49)+SUM(R51:R55)</f>
        <v>526</v>
      </c>
      <c r="G96" s="276">
        <f>E96+F96</f>
        <v>1007</v>
      </c>
      <c r="H96" s="257"/>
      <c r="I96" s="257"/>
      <c r="J96" s="257"/>
      <c r="K96" s="257"/>
      <c r="L96" s="257"/>
      <c r="M96" s="257"/>
      <c r="N96" s="257"/>
      <c r="O96" s="257"/>
      <c r="P96" s="257"/>
      <c r="Q96" s="257"/>
      <c r="R96" s="257"/>
      <c r="S96" s="257"/>
    </row>
    <row r="97" spans="1:19" ht="19.8" customHeight="1" x14ac:dyDescent="0.3">
      <c r="A97" s="274" t="s">
        <v>71</v>
      </c>
      <c r="B97" s="274">
        <f>SUM(D12:G12)+SUM(D18:G18)+SUM(D31:G31)+SUM(D37:G37)+SUM(D50:G50)+SUM(D56:G56)</f>
        <v>278</v>
      </c>
      <c r="C97" s="274">
        <f>SUM(H12:Q12)+SUM(H18:Q18)+SUM(H31:Q31)+SUM(H37:Q37)+SUM(H50:Q50)+SUM(H56:Q56)</f>
        <v>487</v>
      </c>
      <c r="D97" s="274">
        <f>B12+C12+B18+C18+B31+C31+B37+C37+B50+C50+B56+C56</f>
        <v>576</v>
      </c>
      <c r="E97" s="274">
        <f>S12+S18+S31+S37+S50+S56</f>
        <v>771</v>
      </c>
      <c r="F97" s="274">
        <f>R12+R18+R31+R37+R50+R56</f>
        <v>570</v>
      </c>
      <c r="G97" s="276">
        <f t="shared" ref="G97:G100" si="20">E97+F97</f>
        <v>1341</v>
      </c>
      <c r="H97" s="257"/>
      <c r="I97" s="257"/>
      <c r="J97" s="257"/>
      <c r="K97" s="257"/>
      <c r="L97" s="257"/>
      <c r="M97" s="257"/>
      <c r="N97" s="257"/>
      <c r="O97" s="257"/>
      <c r="P97" s="257"/>
      <c r="Q97" s="257"/>
      <c r="R97" s="257"/>
      <c r="S97" s="257"/>
    </row>
    <row r="98" spans="1:19" ht="19.8" customHeight="1" x14ac:dyDescent="0.3">
      <c r="A98" s="274" t="s">
        <v>72</v>
      </c>
      <c r="B98" s="274">
        <f>SUM(D19:G19)+SUM(D38:G38)+SUM(D57:G57)</f>
        <v>38</v>
      </c>
      <c r="C98" s="274">
        <f>SUM(H19:Q19)+SUM(H38:Q38)+SUM(H57:Q57)</f>
        <v>55</v>
      </c>
      <c r="D98" s="274">
        <f>B19+C19+B38+C38+B57+C57</f>
        <v>112</v>
      </c>
      <c r="E98" s="274">
        <f>S19+S38+S57</f>
        <v>142</v>
      </c>
      <c r="F98" s="274">
        <f>R19+R38+R57</f>
        <v>63</v>
      </c>
      <c r="G98" s="276">
        <f t="shared" si="20"/>
        <v>205</v>
      </c>
      <c r="H98" s="257"/>
      <c r="I98" s="257"/>
      <c r="J98" s="257"/>
      <c r="K98" s="257"/>
      <c r="L98" s="257"/>
      <c r="M98" s="257"/>
      <c r="N98" s="257"/>
      <c r="O98" s="257"/>
      <c r="P98" s="257"/>
      <c r="Q98" s="257"/>
      <c r="R98" s="257"/>
      <c r="S98" s="257"/>
    </row>
    <row r="99" spans="1:19" ht="19.8" customHeight="1" x14ac:dyDescent="0.3">
      <c r="A99" s="274" t="s">
        <v>31</v>
      </c>
      <c r="B99" s="274">
        <f>SUM(D20:G20)+SUM(D39:G39)+SUM(D58:G58)</f>
        <v>33</v>
      </c>
      <c r="C99" s="274">
        <f>SUM(H20:Q20)+SUM(H39:Q39)+SUM(H58:Q58)</f>
        <v>111</v>
      </c>
      <c r="D99" s="274">
        <f>B20+C20+B39+C39+B58+C58</f>
        <v>88</v>
      </c>
      <c r="E99" s="274">
        <f>S20+S39+S58</f>
        <v>141</v>
      </c>
      <c r="F99" s="274">
        <f>R20+R39+R58</f>
        <v>91</v>
      </c>
      <c r="G99" s="276">
        <f t="shared" si="20"/>
        <v>232</v>
      </c>
      <c r="H99" s="257"/>
      <c r="I99" s="257"/>
      <c r="J99" s="257"/>
      <c r="K99" s="257"/>
      <c r="L99" s="257"/>
      <c r="M99" s="257"/>
      <c r="N99" s="257"/>
      <c r="O99" s="257"/>
      <c r="P99" s="257"/>
      <c r="Q99" s="257"/>
      <c r="R99" s="257"/>
      <c r="S99" s="257"/>
    </row>
    <row r="100" spans="1:19" ht="19.8" customHeight="1" x14ac:dyDescent="0.3">
      <c r="A100" s="275" t="s">
        <v>77</v>
      </c>
      <c r="B100" s="275">
        <f>D84+F84</f>
        <v>33</v>
      </c>
      <c r="C100" s="275">
        <f>SUM(H84:Q84)</f>
        <v>131</v>
      </c>
      <c r="D100" s="275">
        <f>B84</f>
        <v>40</v>
      </c>
      <c r="E100" s="275">
        <f>C70+E70+G70+I70+K70+M70+O70+Q70+C79+E79+G79+I79+K79+M79+O79+Q79</f>
        <v>78</v>
      </c>
      <c r="F100" s="275">
        <f>B70+D70+F70+H70+J70+L70+N70+P70+B79+D79+F79+H79+J79+L79+N79+P79</f>
        <v>126</v>
      </c>
      <c r="G100" s="277">
        <f t="shared" si="20"/>
        <v>204</v>
      </c>
      <c r="H100" s="257"/>
      <c r="I100" s="257"/>
      <c r="J100" s="257"/>
      <c r="K100" s="257"/>
      <c r="L100" s="257"/>
      <c r="M100" s="257"/>
      <c r="N100" s="257"/>
      <c r="O100" s="257"/>
      <c r="P100" s="257"/>
      <c r="Q100" s="257"/>
      <c r="R100" s="257"/>
      <c r="S100" s="257"/>
    </row>
    <row r="101" spans="1:19" ht="19.8" customHeight="1" x14ac:dyDescent="0.3">
      <c r="A101" s="272" t="s">
        <v>12</v>
      </c>
      <c r="B101" s="272">
        <f>SUM(B96:B100)</f>
        <v>600</v>
      </c>
      <c r="C101" s="272">
        <f t="shared" ref="C101:G101" si="21">SUM(C96:C100)</f>
        <v>1316</v>
      </c>
      <c r="D101" s="272">
        <f t="shared" si="21"/>
        <v>1073</v>
      </c>
      <c r="E101" s="272">
        <f t="shared" si="21"/>
        <v>1613</v>
      </c>
      <c r="F101" s="272">
        <f t="shared" si="21"/>
        <v>1376</v>
      </c>
      <c r="G101" s="272">
        <f t="shared" si="21"/>
        <v>2989</v>
      </c>
      <c r="H101" s="257"/>
      <c r="I101" s="257"/>
      <c r="J101" s="257"/>
      <c r="K101" s="257"/>
      <c r="L101" s="257"/>
      <c r="M101" s="257"/>
      <c r="N101" s="257"/>
      <c r="O101" s="257"/>
      <c r="P101" s="257"/>
      <c r="Q101" s="257"/>
      <c r="R101" s="257"/>
      <c r="S101" s="257"/>
    </row>
    <row r="102" spans="1:19" x14ac:dyDescent="0.3">
      <c r="A102" s="257"/>
      <c r="B102" s="257"/>
      <c r="C102" s="257"/>
      <c r="D102" s="257"/>
      <c r="E102" s="257"/>
      <c r="F102" s="257"/>
      <c r="G102" s="257"/>
      <c r="H102" s="257"/>
      <c r="I102" s="257"/>
      <c r="J102" s="257"/>
      <c r="K102" s="257"/>
      <c r="L102" s="257"/>
      <c r="M102" s="257"/>
      <c r="N102" s="257"/>
      <c r="O102" s="257"/>
      <c r="P102" s="257"/>
      <c r="Q102" s="257"/>
      <c r="R102" s="257"/>
      <c r="S102" s="257"/>
    </row>
    <row r="103" spans="1:19" x14ac:dyDescent="0.3">
      <c r="A103" s="257"/>
      <c r="B103" s="257"/>
      <c r="C103" s="257"/>
      <c r="D103" s="257"/>
      <c r="E103" s="257"/>
      <c r="F103" s="257"/>
      <c r="G103" s="257"/>
      <c r="H103" s="257"/>
      <c r="I103" s="257"/>
      <c r="J103" s="257"/>
      <c r="K103" s="257"/>
      <c r="L103" s="257"/>
      <c r="M103" s="257"/>
      <c r="N103" s="257"/>
      <c r="O103" s="257"/>
      <c r="P103" s="257"/>
      <c r="Q103" s="257"/>
      <c r="R103" s="257"/>
      <c r="S103" s="257"/>
    </row>
    <row r="104" spans="1:19" x14ac:dyDescent="0.3">
      <c r="A104" s="257"/>
      <c r="B104" s="257"/>
      <c r="C104" s="257"/>
      <c r="D104" s="257"/>
      <c r="E104" s="257"/>
      <c r="F104" s="257"/>
      <c r="G104" s="257"/>
      <c r="H104" s="257"/>
      <c r="I104" s="257"/>
      <c r="J104" s="257"/>
      <c r="K104" s="257"/>
      <c r="L104" s="257"/>
      <c r="M104" s="257"/>
      <c r="N104" s="257"/>
      <c r="O104" s="257"/>
      <c r="P104" s="257"/>
      <c r="Q104" s="257"/>
      <c r="R104" s="257"/>
      <c r="S104" s="257"/>
    </row>
    <row r="105" spans="1:19" x14ac:dyDescent="0.3">
      <c r="A105" s="257"/>
      <c r="B105" s="257"/>
      <c r="C105" s="257"/>
      <c r="D105" s="257"/>
      <c r="E105" s="257"/>
      <c r="F105" s="257"/>
      <c r="G105" s="257"/>
      <c r="H105" s="257"/>
      <c r="I105" s="257"/>
      <c r="J105" s="257"/>
      <c r="K105" s="257"/>
      <c r="L105" s="257"/>
      <c r="M105" s="257"/>
      <c r="N105" s="257"/>
      <c r="O105" s="257"/>
      <c r="P105" s="257"/>
      <c r="Q105" s="257"/>
      <c r="R105" s="257"/>
      <c r="S105" s="257"/>
    </row>
  </sheetData>
  <mergeCells count="104">
    <mergeCell ref="B84:C84"/>
    <mergeCell ref="D84:E84"/>
    <mergeCell ref="F84:G84"/>
    <mergeCell ref="H84:I84"/>
    <mergeCell ref="J84:K84"/>
    <mergeCell ref="L84:M84"/>
    <mergeCell ref="N84:O84"/>
    <mergeCell ref="P84:Q84"/>
    <mergeCell ref="B83:C83"/>
    <mergeCell ref="D83:E83"/>
    <mergeCell ref="F83:G83"/>
    <mergeCell ref="H83:I83"/>
    <mergeCell ref="J83:K83"/>
    <mergeCell ref="L83:M83"/>
    <mergeCell ref="B82:C82"/>
    <mergeCell ref="D82:E82"/>
    <mergeCell ref="F82:G82"/>
    <mergeCell ref="H82:I82"/>
    <mergeCell ref="J82:K82"/>
    <mergeCell ref="L82:M82"/>
    <mergeCell ref="N82:O82"/>
    <mergeCell ref="P82:Q82"/>
    <mergeCell ref="N83:O83"/>
    <mergeCell ref="P83:Q83"/>
    <mergeCell ref="S73:S74"/>
    <mergeCell ref="B80:C80"/>
    <mergeCell ref="D80:E80"/>
    <mergeCell ref="F80:G80"/>
    <mergeCell ref="H80:I80"/>
    <mergeCell ref="J80:K80"/>
    <mergeCell ref="L80:M80"/>
    <mergeCell ref="N80:O80"/>
    <mergeCell ref="P80:Q80"/>
    <mergeCell ref="A72:R72"/>
    <mergeCell ref="A73:A74"/>
    <mergeCell ref="B73:C73"/>
    <mergeCell ref="D73:E73"/>
    <mergeCell ref="F73:G73"/>
    <mergeCell ref="H73:I73"/>
    <mergeCell ref="J73:K73"/>
    <mergeCell ref="L73:M73"/>
    <mergeCell ref="N73:O73"/>
    <mergeCell ref="P73:Q73"/>
    <mergeCell ref="R73:R74"/>
    <mergeCell ref="S64:S65"/>
    <mergeCell ref="B71:C71"/>
    <mergeCell ref="D71:E71"/>
    <mergeCell ref="F71:G71"/>
    <mergeCell ref="H71:I71"/>
    <mergeCell ref="J71:K71"/>
    <mergeCell ref="L71:M71"/>
    <mergeCell ref="N71:O71"/>
    <mergeCell ref="P71:Q71"/>
    <mergeCell ref="A62:R62"/>
    <mergeCell ref="A63:R63"/>
    <mergeCell ref="A64:A65"/>
    <mergeCell ref="B64:C64"/>
    <mergeCell ref="D64:E64"/>
    <mergeCell ref="F64:G64"/>
    <mergeCell ref="H64:I64"/>
    <mergeCell ref="J64:K64"/>
    <mergeCell ref="L64:M64"/>
    <mergeCell ref="N64:O64"/>
    <mergeCell ref="P64:Q64"/>
    <mergeCell ref="R64:R65"/>
    <mergeCell ref="A42:T42"/>
    <mergeCell ref="A43:A44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T43:T44"/>
    <mergeCell ref="A23:T23"/>
    <mergeCell ref="A24:A25"/>
    <mergeCell ref="B24:C24"/>
    <mergeCell ref="D24:E24"/>
    <mergeCell ref="F24:G24"/>
    <mergeCell ref="H24:I24"/>
    <mergeCell ref="J24:K24"/>
    <mergeCell ref="L24:M24"/>
    <mergeCell ref="N24:O24"/>
    <mergeCell ref="P24:Q24"/>
    <mergeCell ref="R24:S24"/>
    <mergeCell ref="T24:T25"/>
    <mergeCell ref="A1:T1"/>
    <mergeCell ref="A2:T2"/>
    <mergeCell ref="A3:T3"/>
    <mergeCell ref="A4:T4"/>
    <mergeCell ref="A5:A6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T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2E7A0-6942-4927-A033-3EC7399C6BA0}">
  <dimension ref="A1:T106"/>
  <sheetViews>
    <sheetView topLeftCell="A58" workbookViewId="0">
      <selection activeCell="A65" sqref="A65:R65"/>
    </sheetView>
  </sheetViews>
  <sheetFormatPr defaultRowHeight="14.4" x14ac:dyDescent="0.3"/>
  <cols>
    <col min="1" max="1" width="16.33203125" customWidth="1"/>
  </cols>
  <sheetData>
    <row r="1" spans="1:20" ht="24.6" x14ac:dyDescent="0.3">
      <c r="A1" s="430" t="s">
        <v>80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</row>
    <row r="2" spans="1:20" x14ac:dyDescent="0.3">
      <c r="A2" s="431" t="s">
        <v>81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</row>
    <row r="3" spans="1:20" ht="22.8" x14ac:dyDescent="0.3">
      <c r="A3" s="432" t="s">
        <v>89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</row>
    <row r="4" spans="1:20" ht="18" thickBot="1" x14ac:dyDescent="0.35">
      <c r="A4" s="433" t="s">
        <v>2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3"/>
      <c r="T4" s="433"/>
    </row>
    <row r="5" spans="1:20" ht="21" thickBot="1" x14ac:dyDescent="0.35">
      <c r="A5" s="376" t="s">
        <v>44</v>
      </c>
      <c r="B5" s="425" t="s">
        <v>4</v>
      </c>
      <c r="C5" s="426"/>
      <c r="D5" s="425" t="s">
        <v>5</v>
      </c>
      <c r="E5" s="426"/>
      <c r="F5" s="425" t="s">
        <v>45</v>
      </c>
      <c r="G5" s="426"/>
      <c r="H5" s="425" t="s">
        <v>46</v>
      </c>
      <c r="I5" s="426"/>
      <c r="J5" s="425" t="s">
        <v>47</v>
      </c>
      <c r="K5" s="426"/>
      <c r="L5" s="425" t="s">
        <v>48</v>
      </c>
      <c r="M5" s="426"/>
      <c r="N5" s="378" t="s">
        <v>49</v>
      </c>
      <c r="O5" s="379"/>
      <c r="P5" s="425" t="s">
        <v>11</v>
      </c>
      <c r="Q5" s="426"/>
      <c r="R5" s="425" t="s">
        <v>22</v>
      </c>
      <c r="S5" s="426"/>
      <c r="T5" s="427" t="s">
        <v>50</v>
      </c>
    </row>
    <row r="6" spans="1:20" ht="17.399999999999999" thickBot="1" x14ac:dyDescent="0.35">
      <c r="A6" s="377"/>
      <c r="B6" s="203" t="s">
        <v>15</v>
      </c>
      <c r="C6" s="204" t="s">
        <v>16</v>
      </c>
      <c r="D6" s="203" t="s">
        <v>15</v>
      </c>
      <c r="E6" s="204" t="s">
        <v>16</v>
      </c>
      <c r="F6" s="203" t="s">
        <v>15</v>
      </c>
      <c r="G6" s="204" t="s">
        <v>16</v>
      </c>
      <c r="H6" s="203" t="s">
        <v>15</v>
      </c>
      <c r="I6" s="204" t="s">
        <v>16</v>
      </c>
      <c r="J6" s="203" t="s">
        <v>15</v>
      </c>
      <c r="K6" s="204" t="s">
        <v>16</v>
      </c>
      <c r="L6" s="203" t="s">
        <v>15</v>
      </c>
      <c r="M6" s="204" t="s">
        <v>16</v>
      </c>
      <c r="N6" s="203" t="s">
        <v>15</v>
      </c>
      <c r="O6" s="204" t="s">
        <v>16</v>
      </c>
      <c r="P6" s="203" t="s">
        <v>15</v>
      </c>
      <c r="Q6" s="204" t="s">
        <v>16</v>
      </c>
      <c r="R6" s="203" t="s">
        <v>15</v>
      </c>
      <c r="S6" s="204" t="s">
        <v>16</v>
      </c>
      <c r="T6" s="428"/>
    </row>
    <row r="7" spans="1:20" ht="17.399999999999999" x14ac:dyDescent="0.3">
      <c r="A7" s="293" t="s">
        <v>17</v>
      </c>
      <c r="B7" s="294">
        <v>3</v>
      </c>
      <c r="C7" s="294">
        <v>2</v>
      </c>
      <c r="D7" s="294">
        <v>3</v>
      </c>
      <c r="E7" s="294">
        <v>0</v>
      </c>
      <c r="F7" s="294">
        <v>1</v>
      </c>
      <c r="G7" s="294">
        <v>2</v>
      </c>
      <c r="H7" s="294">
        <v>9</v>
      </c>
      <c r="I7" s="294">
        <v>3</v>
      </c>
      <c r="J7" s="294">
        <v>2</v>
      </c>
      <c r="K7" s="294">
        <v>1</v>
      </c>
      <c r="L7" s="294">
        <v>7</v>
      </c>
      <c r="M7" s="294">
        <v>5</v>
      </c>
      <c r="N7" s="294">
        <v>1</v>
      </c>
      <c r="O7" s="294">
        <v>2</v>
      </c>
      <c r="P7" s="294">
        <v>4</v>
      </c>
      <c r="Q7" s="294">
        <v>4</v>
      </c>
      <c r="R7" s="294">
        <f>P7+N7+L7+J7+H7+F7+D7+B7</f>
        <v>30</v>
      </c>
      <c r="S7" s="294">
        <f>Q7+O7+M7+K7+I7+G7+E7+C7</f>
        <v>19</v>
      </c>
      <c r="T7" s="295">
        <f>R7+S7</f>
        <v>49</v>
      </c>
    </row>
    <row r="8" spans="1:20" ht="17.399999999999999" x14ac:dyDescent="0.3">
      <c r="A8" s="296" t="s">
        <v>18</v>
      </c>
      <c r="B8" s="297">
        <v>2</v>
      </c>
      <c r="C8" s="297">
        <v>2</v>
      </c>
      <c r="D8" s="297">
        <v>2</v>
      </c>
      <c r="E8" s="297">
        <v>0</v>
      </c>
      <c r="F8" s="297">
        <v>3</v>
      </c>
      <c r="G8" s="297">
        <v>1</v>
      </c>
      <c r="H8" s="297">
        <v>6</v>
      </c>
      <c r="I8" s="297">
        <v>4</v>
      </c>
      <c r="J8" s="297">
        <v>2</v>
      </c>
      <c r="K8" s="297">
        <v>2</v>
      </c>
      <c r="L8" s="297">
        <v>7</v>
      </c>
      <c r="M8" s="297">
        <v>5</v>
      </c>
      <c r="N8" s="297">
        <v>1</v>
      </c>
      <c r="O8" s="297">
        <v>2</v>
      </c>
      <c r="P8" s="297">
        <v>2</v>
      </c>
      <c r="Q8" s="297">
        <v>4</v>
      </c>
      <c r="R8" s="294">
        <f t="shared" ref="R8:S11" si="0">P8+N8+L8+J8+H8+F8+D8+B8</f>
        <v>25</v>
      </c>
      <c r="S8" s="294">
        <f t="shared" si="0"/>
        <v>20</v>
      </c>
      <c r="T8" s="295">
        <f t="shared" ref="T8:T12" si="1">R8+S8</f>
        <v>45</v>
      </c>
    </row>
    <row r="9" spans="1:20" ht="17.399999999999999" x14ac:dyDescent="0.3">
      <c r="A9" s="296" t="s">
        <v>21</v>
      </c>
      <c r="B9" s="297">
        <v>1</v>
      </c>
      <c r="C9" s="297">
        <v>0</v>
      </c>
      <c r="D9" s="297">
        <v>0</v>
      </c>
      <c r="E9" s="297">
        <v>0</v>
      </c>
      <c r="F9" s="297">
        <v>0</v>
      </c>
      <c r="G9" s="297">
        <v>1</v>
      </c>
      <c r="H9" s="297">
        <v>1</v>
      </c>
      <c r="I9" s="297">
        <v>0</v>
      </c>
      <c r="J9" s="297">
        <v>0</v>
      </c>
      <c r="K9" s="297">
        <v>0</v>
      </c>
      <c r="L9" s="297">
        <v>1</v>
      </c>
      <c r="M9" s="297">
        <v>0</v>
      </c>
      <c r="N9" s="297">
        <v>0</v>
      </c>
      <c r="O9" s="297">
        <v>0</v>
      </c>
      <c r="P9" s="297">
        <v>3</v>
      </c>
      <c r="Q9" s="297">
        <v>0</v>
      </c>
      <c r="R9" s="294">
        <v>7</v>
      </c>
      <c r="S9" s="294">
        <f t="shared" si="0"/>
        <v>1</v>
      </c>
      <c r="T9" s="295">
        <f t="shared" si="1"/>
        <v>8</v>
      </c>
    </row>
    <row r="10" spans="1:20" ht="17.399999999999999" x14ac:dyDescent="0.3">
      <c r="A10" s="296" t="s">
        <v>20</v>
      </c>
      <c r="B10" s="297">
        <v>0</v>
      </c>
      <c r="C10" s="297">
        <v>0</v>
      </c>
      <c r="D10" s="297">
        <v>0</v>
      </c>
      <c r="E10" s="297">
        <v>0</v>
      </c>
      <c r="F10" s="297">
        <v>0</v>
      </c>
      <c r="G10" s="297">
        <v>0</v>
      </c>
      <c r="H10" s="297">
        <v>0</v>
      </c>
      <c r="I10" s="297">
        <v>0</v>
      </c>
      <c r="J10" s="297">
        <v>0</v>
      </c>
      <c r="K10" s="297">
        <v>0</v>
      </c>
      <c r="L10" s="297">
        <v>0</v>
      </c>
      <c r="M10" s="297">
        <v>0</v>
      </c>
      <c r="N10" s="297">
        <v>0</v>
      </c>
      <c r="O10" s="297">
        <v>0</v>
      </c>
      <c r="P10" s="297">
        <v>0</v>
      </c>
      <c r="Q10" s="297">
        <v>0</v>
      </c>
      <c r="R10" s="294">
        <f t="shared" si="0"/>
        <v>0</v>
      </c>
      <c r="S10" s="294">
        <f t="shared" si="0"/>
        <v>0</v>
      </c>
      <c r="T10" s="295">
        <f t="shared" si="1"/>
        <v>0</v>
      </c>
    </row>
    <row r="11" spans="1:20" ht="17.399999999999999" x14ac:dyDescent="0.3">
      <c r="A11" s="296" t="s">
        <v>84</v>
      </c>
      <c r="B11" s="297">
        <v>3</v>
      </c>
      <c r="C11" s="297">
        <v>4</v>
      </c>
      <c r="D11" s="297">
        <v>0</v>
      </c>
      <c r="E11" s="297">
        <v>1</v>
      </c>
      <c r="F11" s="297">
        <v>0</v>
      </c>
      <c r="G11" s="297">
        <v>1</v>
      </c>
      <c r="H11" s="297">
        <v>7</v>
      </c>
      <c r="I11" s="297">
        <v>0</v>
      </c>
      <c r="J11" s="297">
        <v>2</v>
      </c>
      <c r="K11" s="297">
        <v>0</v>
      </c>
      <c r="L11" s="297">
        <v>10</v>
      </c>
      <c r="M11" s="297">
        <v>1</v>
      </c>
      <c r="N11" s="297">
        <v>0</v>
      </c>
      <c r="O11" s="297">
        <v>0</v>
      </c>
      <c r="P11" s="297">
        <v>4</v>
      </c>
      <c r="Q11" s="297">
        <v>2</v>
      </c>
      <c r="R11" s="294">
        <f t="shared" si="0"/>
        <v>26</v>
      </c>
      <c r="S11" s="294">
        <f t="shared" si="0"/>
        <v>9</v>
      </c>
      <c r="T11" s="295">
        <f t="shared" si="1"/>
        <v>35</v>
      </c>
    </row>
    <row r="12" spans="1:20" ht="26.4" x14ac:dyDescent="0.3">
      <c r="A12" s="290" t="s">
        <v>85</v>
      </c>
      <c r="B12" s="283">
        <v>23</v>
      </c>
      <c r="C12" s="283">
        <v>23</v>
      </c>
      <c r="D12" s="283">
        <v>2</v>
      </c>
      <c r="E12" s="283">
        <v>3</v>
      </c>
      <c r="F12" s="283">
        <v>2</v>
      </c>
      <c r="G12" s="283">
        <v>9</v>
      </c>
      <c r="H12" s="283">
        <v>10</v>
      </c>
      <c r="I12" s="283">
        <v>14</v>
      </c>
      <c r="J12" s="283">
        <v>5</v>
      </c>
      <c r="K12" s="283">
        <v>5</v>
      </c>
      <c r="L12" s="283">
        <v>16</v>
      </c>
      <c r="M12" s="283">
        <v>7</v>
      </c>
      <c r="N12" s="283">
        <v>2</v>
      </c>
      <c r="O12" s="283">
        <v>1</v>
      </c>
      <c r="P12" s="283">
        <v>43</v>
      </c>
      <c r="Q12" s="283">
        <v>35</v>
      </c>
      <c r="R12" s="283">
        <f t="shared" ref="R12:S12" si="2">P12+N12+L12+J12+H12+F12+D12+B12</f>
        <v>103</v>
      </c>
      <c r="S12" s="283">
        <f t="shared" si="2"/>
        <v>97</v>
      </c>
      <c r="T12" s="284">
        <f t="shared" si="1"/>
        <v>200</v>
      </c>
    </row>
    <row r="13" spans="1:20" ht="17.399999999999999" x14ac:dyDescent="0.3">
      <c r="A13" s="293" t="s">
        <v>29</v>
      </c>
      <c r="B13" s="294">
        <v>0</v>
      </c>
      <c r="C13" s="294">
        <v>1</v>
      </c>
      <c r="D13" s="294">
        <v>0</v>
      </c>
      <c r="E13" s="294">
        <v>1</v>
      </c>
      <c r="F13" s="294">
        <v>1</v>
      </c>
      <c r="G13" s="294">
        <v>1</v>
      </c>
      <c r="H13" s="294">
        <v>3</v>
      </c>
      <c r="I13" s="294">
        <v>2</v>
      </c>
      <c r="J13" s="294">
        <v>0</v>
      </c>
      <c r="K13" s="294">
        <v>0</v>
      </c>
      <c r="L13" s="294">
        <v>2</v>
      </c>
      <c r="M13" s="294">
        <v>1</v>
      </c>
      <c r="N13" s="294">
        <v>0</v>
      </c>
      <c r="O13" s="294">
        <v>0</v>
      </c>
      <c r="P13" s="294">
        <v>7</v>
      </c>
      <c r="Q13" s="294">
        <v>6</v>
      </c>
      <c r="R13" s="294">
        <f t="shared" ref="R13:S17" si="3">P13+N13+L13+J13+H13+F13+D13+B13</f>
        <v>13</v>
      </c>
      <c r="S13" s="294">
        <f t="shared" si="3"/>
        <v>12</v>
      </c>
      <c r="T13" s="295">
        <f t="shared" ref="T13:T17" si="4">R13+S13</f>
        <v>25</v>
      </c>
    </row>
    <row r="14" spans="1:20" ht="17.399999999999999" x14ac:dyDescent="0.3">
      <c r="A14" s="296" t="s">
        <v>28</v>
      </c>
      <c r="B14" s="297">
        <v>2</v>
      </c>
      <c r="C14" s="297">
        <v>1</v>
      </c>
      <c r="D14" s="297">
        <v>0</v>
      </c>
      <c r="E14" s="297">
        <v>0</v>
      </c>
      <c r="F14" s="297">
        <v>0</v>
      </c>
      <c r="G14" s="297">
        <v>1</v>
      </c>
      <c r="H14" s="297">
        <v>2</v>
      </c>
      <c r="I14" s="297">
        <v>1</v>
      </c>
      <c r="J14" s="297">
        <v>0</v>
      </c>
      <c r="K14" s="297">
        <v>0</v>
      </c>
      <c r="L14" s="297">
        <v>0</v>
      </c>
      <c r="M14" s="297">
        <v>1</v>
      </c>
      <c r="N14" s="297">
        <v>0</v>
      </c>
      <c r="O14" s="297">
        <v>2</v>
      </c>
      <c r="P14" s="297">
        <v>1</v>
      </c>
      <c r="Q14" s="297">
        <v>1</v>
      </c>
      <c r="R14" s="294">
        <f t="shared" si="3"/>
        <v>5</v>
      </c>
      <c r="S14" s="294">
        <f t="shared" si="3"/>
        <v>7</v>
      </c>
      <c r="T14" s="295">
        <f t="shared" si="4"/>
        <v>12</v>
      </c>
    </row>
    <row r="15" spans="1:20" ht="17.399999999999999" x14ac:dyDescent="0.3">
      <c r="A15" s="296" t="s">
        <v>26</v>
      </c>
      <c r="B15" s="297">
        <v>3</v>
      </c>
      <c r="C15" s="297">
        <v>0</v>
      </c>
      <c r="D15" s="297">
        <v>0</v>
      </c>
      <c r="E15" s="297">
        <v>0</v>
      </c>
      <c r="F15" s="297">
        <v>0</v>
      </c>
      <c r="G15" s="297">
        <v>0</v>
      </c>
      <c r="H15" s="297">
        <v>1</v>
      </c>
      <c r="I15" s="297">
        <v>1</v>
      </c>
      <c r="J15" s="297">
        <v>0</v>
      </c>
      <c r="K15" s="297">
        <v>1</v>
      </c>
      <c r="L15" s="297">
        <v>3</v>
      </c>
      <c r="M15" s="297">
        <v>2</v>
      </c>
      <c r="N15" s="297">
        <v>0</v>
      </c>
      <c r="O15" s="297">
        <v>4</v>
      </c>
      <c r="P15" s="297">
        <v>4</v>
      </c>
      <c r="Q15" s="297">
        <v>1</v>
      </c>
      <c r="R15" s="294">
        <f t="shared" si="3"/>
        <v>11</v>
      </c>
      <c r="S15" s="294">
        <f t="shared" si="3"/>
        <v>9</v>
      </c>
      <c r="T15" s="295">
        <f t="shared" si="4"/>
        <v>20</v>
      </c>
    </row>
    <row r="16" spans="1:20" ht="17.399999999999999" x14ac:dyDescent="0.3">
      <c r="A16" s="296" t="s">
        <v>25</v>
      </c>
      <c r="B16" s="297">
        <v>0</v>
      </c>
      <c r="C16" s="297">
        <v>1</v>
      </c>
      <c r="D16" s="297">
        <v>0</v>
      </c>
      <c r="E16" s="297">
        <v>0</v>
      </c>
      <c r="F16" s="297">
        <v>0</v>
      </c>
      <c r="G16" s="297">
        <v>1</v>
      </c>
      <c r="H16" s="297">
        <v>0</v>
      </c>
      <c r="I16" s="297">
        <v>1</v>
      </c>
      <c r="J16" s="297">
        <v>0</v>
      </c>
      <c r="K16" s="297">
        <v>0</v>
      </c>
      <c r="L16" s="297">
        <v>0</v>
      </c>
      <c r="M16" s="297">
        <v>2</v>
      </c>
      <c r="N16" s="297">
        <v>0</v>
      </c>
      <c r="O16" s="297">
        <v>2</v>
      </c>
      <c r="P16" s="297">
        <v>0</v>
      </c>
      <c r="Q16" s="297">
        <v>1</v>
      </c>
      <c r="R16" s="294">
        <f t="shared" si="3"/>
        <v>0</v>
      </c>
      <c r="S16" s="294">
        <f t="shared" si="3"/>
        <v>8</v>
      </c>
      <c r="T16" s="295">
        <f t="shared" si="4"/>
        <v>8</v>
      </c>
    </row>
    <row r="17" spans="1:20" ht="17.399999999999999" x14ac:dyDescent="0.3">
      <c r="A17" s="296" t="s">
        <v>86</v>
      </c>
      <c r="B17" s="297">
        <v>2</v>
      </c>
      <c r="C17" s="297">
        <v>2</v>
      </c>
      <c r="D17" s="297">
        <v>1</v>
      </c>
      <c r="E17" s="297">
        <v>0</v>
      </c>
      <c r="F17" s="297">
        <v>0</v>
      </c>
      <c r="G17" s="297">
        <v>1</v>
      </c>
      <c r="H17" s="297">
        <v>3</v>
      </c>
      <c r="I17" s="297">
        <v>7</v>
      </c>
      <c r="J17" s="297">
        <v>0</v>
      </c>
      <c r="K17" s="297">
        <v>1</v>
      </c>
      <c r="L17" s="297">
        <v>1</v>
      </c>
      <c r="M17" s="297">
        <v>5</v>
      </c>
      <c r="N17" s="297">
        <v>0</v>
      </c>
      <c r="O17" s="297">
        <v>2</v>
      </c>
      <c r="P17" s="297">
        <v>4</v>
      </c>
      <c r="Q17" s="297">
        <v>10</v>
      </c>
      <c r="R17" s="294">
        <f t="shared" si="3"/>
        <v>11</v>
      </c>
      <c r="S17" s="294">
        <f t="shared" si="3"/>
        <v>28</v>
      </c>
      <c r="T17" s="295">
        <f t="shared" si="4"/>
        <v>39</v>
      </c>
    </row>
    <row r="18" spans="1:20" ht="26.4" x14ac:dyDescent="0.3">
      <c r="A18" s="291" t="s">
        <v>87</v>
      </c>
      <c r="B18" s="285">
        <v>19</v>
      </c>
      <c r="C18" s="285">
        <v>10</v>
      </c>
      <c r="D18" s="285">
        <v>3</v>
      </c>
      <c r="E18" s="285">
        <v>3</v>
      </c>
      <c r="F18" s="285">
        <v>7</v>
      </c>
      <c r="G18" s="285">
        <v>1</v>
      </c>
      <c r="H18" s="285">
        <v>30</v>
      </c>
      <c r="I18" s="285">
        <v>12</v>
      </c>
      <c r="J18" s="285">
        <v>5</v>
      </c>
      <c r="K18" s="285">
        <v>0</v>
      </c>
      <c r="L18" s="285">
        <v>11</v>
      </c>
      <c r="M18" s="285">
        <v>10</v>
      </c>
      <c r="N18" s="285">
        <v>5</v>
      </c>
      <c r="O18" s="285">
        <v>3</v>
      </c>
      <c r="P18" s="285">
        <v>80</v>
      </c>
      <c r="Q18" s="285">
        <v>40</v>
      </c>
      <c r="R18" s="283">
        <f t="shared" ref="R18:S20" si="5">P18+N18+L18+J18+H18+F18+D18+B18</f>
        <v>160</v>
      </c>
      <c r="S18" s="283">
        <f t="shared" si="5"/>
        <v>79</v>
      </c>
      <c r="T18" s="284">
        <f t="shared" ref="T18:T20" si="6">R18+S18</f>
        <v>239</v>
      </c>
    </row>
    <row r="19" spans="1:20" ht="17.399999999999999" x14ac:dyDescent="0.3">
      <c r="A19" s="292" t="s">
        <v>72</v>
      </c>
      <c r="B19" s="282">
        <v>9</v>
      </c>
      <c r="C19" s="282">
        <v>1</v>
      </c>
      <c r="D19" s="282">
        <v>1</v>
      </c>
      <c r="E19" s="282">
        <v>0</v>
      </c>
      <c r="F19" s="282">
        <v>3</v>
      </c>
      <c r="G19" s="282">
        <v>0</v>
      </c>
      <c r="H19" s="282">
        <v>7</v>
      </c>
      <c r="I19" s="282">
        <v>1</v>
      </c>
      <c r="J19" s="282">
        <v>2</v>
      </c>
      <c r="K19" s="282">
        <v>0</v>
      </c>
      <c r="L19" s="282">
        <v>5</v>
      </c>
      <c r="M19" s="282">
        <v>1</v>
      </c>
      <c r="N19" s="282">
        <v>2</v>
      </c>
      <c r="O19" s="282">
        <v>1</v>
      </c>
      <c r="P19" s="282">
        <v>20</v>
      </c>
      <c r="Q19" s="282">
        <v>4</v>
      </c>
      <c r="R19" s="280">
        <f t="shared" si="5"/>
        <v>49</v>
      </c>
      <c r="S19" s="280">
        <f t="shared" si="5"/>
        <v>8</v>
      </c>
      <c r="T19" s="281">
        <f t="shared" si="6"/>
        <v>57</v>
      </c>
    </row>
    <row r="20" spans="1:20" ht="17.399999999999999" x14ac:dyDescent="0.3">
      <c r="A20" s="292" t="s">
        <v>31</v>
      </c>
      <c r="B20" s="282">
        <v>4</v>
      </c>
      <c r="C20" s="282">
        <v>2</v>
      </c>
      <c r="D20" s="282">
        <v>1</v>
      </c>
      <c r="E20" s="282">
        <v>0</v>
      </c>
      <c r="F20" s="282">
        <v>3</v>
      </c>
      <c r="G20" s="282">
        <v>0</v>
      </c>
      <c r="H20" s="282">
        <v>5</v>
      </c>
      <c r="I20" s="282">
        <v>2</v>
      </c>
      <c r="J20" s="282">
        <v>4</v>
      </c>
      <c r="K20" s="282">
        <v>0</v>
      </c>
      <c r="L20" s="282">
        <v>7</v>
      </c>
      <c r="M20" s="282">
        <v>7</v>
      </c>
      <c r="N20" s="282">
        <v>3</v>
      </c>
      <c r="O20" s="282">
        <v>0</v>
      </c>
      <c r="P20" s="282">
        <v>13</v>
      </c>
      <c r="Q20" s="282">
        <v>5</v>
      </c>
      <c r="R20" s="280">
        <f t="shared" si="5"/>
        <v>40</v>
      </c>
      <c r="S20" s="280">
        <f t="shared" si="5"/>
        <v>16</v>
      </c>
      <c r="T20" s="281">
        <f t="shared" si="6"/>
        <v>56</v>
      </c>
    </row>
    <row r="21" spans="1:20" ht="20.399999999999999" x14ac:dyDescent="0.3">
      <c r="A21" s="287" t="s">
        <v>12</v>
      </c>
      <c r="B21" s="286">
        <f>SUM(B7:B20)</f>
        <v>71</v>
      </c>
      <c r="C21" s="286">
        <f t="shared" ref="C21:R21" si="7">SUM(C7:C20)</f>
        <v>49</v>
      </c>
      <c r="D21" s="286">
        <f t="shared" si="7"/>
        <v>13</v>
      </c>
      <c r="E21" s="286">
        <f t="shared" si="7"/>
        <v>8</v>
      </c>
      <c r="F21" s="286">
        <f t="shared" si="7"/>
        <v>20</v>
      </c>
      <c r="G21" s="286">
        <f t="shared" si="7"/>
        <v>19</v>
      </c>
      <c r="H21" s="286">
        <f t="shared" si="7"/>
        <v>84</v>
      </c>
      <c r="I21" s="286">
        <f t="shared" si="7"/>
        <v>48</v>
      </c>
      <c r="J21" s="286">
        <f t="shared" si="7"/>
        <v>22</v>
      </c>
      <c r="K21" s="286">
        <f t="shared" si="7"/>
        <v>10</v>
      </c>
      <c r="L21" s="286">
        <f t="shared" si="7"/>
        <v>70</v>
      </c>
      <c r="M21" s="286">
        <f t="shared" si="7"/>
        <v>47</v>
      </c>
      <c r="N21" s="286">
        <f t="shared" si="7"/>
        <v>14</v>
      </c>
      <c r="O21" s="286">
        <f t="shared" si="7"/>
        <v>19</v>
      </c>
      <c r="P21" s="286">
        <f t="shared" si="7"/>
        <v>185</v>
      </c>
      <c r="Q21" s="286">
        <f t="shared" si="7"/>
        <v>113</v>
      </c>
      <c r="R21" s="286">
        <f t="shared" si="7"/>
        <v>480</v>
      </c>
      <c r="S21" s="286">
        <v>312</v>
      </c>
      <c r="T21" s="286">
        <f>SUM(B21:Q21)</f>
        <v>792</v>
      </c>
    </row>
    <row r="22" spans="1:20" x14ac:dyDescent="0.3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</row>
    <row r="23" spans="1:20" ht="18" thickBot="1" x14ac:dyDescent="0.35">
      <c r="A23" s="429" t="s">
        <v>42</v>
      </c>
      <c r="B23" s="429"/>
      <c r="C23" s="429"/>
      <c r="D23" s="429"/>
      <c r="E23" s="429"/>
      <c r="F23" s="429"/>
      <c r="G23" s="429"/>
      <c r="H23" s="429"/>
      <c r="I23" s="429"/>
      <c r="J23" s="429"/>
      <c r="K23" s="429"/>
      <c r="L23" s="429"/>
      <c r="M23" s="429"/>
      <c r="N23" s="429"/>
      <c r="O23" s="429"/>
      <c r="P23" s="429"/>
      <c r="Q23" s="429"/>
      <c r="R23" s="429"/>
      <c r="S23" s="429"/>
      <c r="T23" s="429"/>
    </row>
    <row r="24" spans="1:20" ht="21" thickBot="1" x14ac:dyDescent="0.35">
      <c r="A24" s="440" t="s">
        <v>44</v>
      </c>
      <c r="B24" s="434" t="s">
        <v>4</v>
      </c>
      <c r="C24" s="435"/>
      <c r="D24" s="434" t="s">
        <v>5</v>
      </c>
      <c r="E24" s="435"/>
      <c r="F24" s="434" t="s">
        <v>45</v>
      </c>
      <c r="G24" s="435"/>
      <c r="H24" s="434" t="s">
        <v>46</v>
      </c>
      <c r="I24" s="435"/>
      <c r="J24" s="434" t="s">
        <v>47</v>
      </c>
      <c r="K24" s="435"/>
      <c r="L24" s="436" t="s">
        <v>48</v>
      </c>
      <c r="M24" s="437"/>
      <c r="N24" s="434" t="s">
        <v>49</v>
      </c>
      <c r="O24" s="435"/>
      <c r="P24" s="434" t="s">
        <v>11</v>
      </c>
      <c r="Q24" s="435"/>
      <c r="R24" s="434" t="s">
        <v>22</v>
      </c>
      <c r="S24" s="435"/>
      <c r="T24" s="438" t="s">
        <v>50</v>
      </c>
    </row>
    <row r="25" spans="1:20" ht="17.399999999999999" thickBot="1" x14ac:dyDescent="0.35">
      <c r="A25" s="441"/>
      <c r="B25" s="278" t="s">
        <v>16</v>
      </c>
      <c r="C25" s="279" t="s">
        <v>15</v>
      </c>
      <c r="D25" s="278" t="s">
        <v>16</v>
      </c>
      <c r="E25" s="279" t="s">
        <v>15</v>
      </c>
      <c r="F25" s="278" t="s">
        <v>16</v>
      </c>
      <c r="G25" s="279" t="s">
        <v>15</v>
      </c>
      <c r="H25" s="278" t="s">
        <v>16</v>
      </c>
      <c r="I25" s="279" t="s">
        <v>15</v>
      </c>
      <c r="J25" s="278" t="s">
        <v>16</v>
      </c>
      <c r="K25" s="279" t="s">
        <v>15</v>
      </c>
      <c r="L25" s="278" t="s">
        <v>16</v>
      </c>
      <c r="M25" s="279" t="s">
        <v>15</v>
      </c>
      <c r="N25" s="278" t="s">
        <v>16</v>
      </c>
      <c r="O25" s="279" t="s">
        <v>15</v>
      </c>
      <c r="P25" s="278" t="s">
        <v>16</v>
      </c>
      <c r="Q25" s="279" t="s">
        <v>15</v>
      </c>
      <c r="R25" s="278" t="s">
        <v>83</v>
      </c>
      <c r="S25" s="279" t="s">
        <v>15</v>
      </c>
      <c r="T25" s="439"/>
    </row>
    <row r="26" spans="1:20" ht="17.399999999999999" x14ac:dyDescent="0.3">
      <c r="A26" s="293" t="s">
        <v>17</v>
      </c>
      <c r="B26" s="294">
        <v>2</v>
      </c>
      <c r="C26" s="294">
        <v>7</v>
      </c>
      <c r="D26" s="294">
        <v>0</v>
      </c>
      <c r="E26" s="294">
        <v>3</v>
      </c>
      <c r="F26" s="294">
        <v>3</v>
      </c>
      <c r="G26" s="294">
        <v>1</v>
      </c>
      <c r="H26" s="294">
        <v>12</v>
      </c>
      <c r="I26" s="294">
        <v>12</v>
      </c>
      <c r="J26" s="294">
        <v>0</v>
      </c>
      <c r="K26" s="294">
        <v>0</v>
      </c>
      <c r="L26" s="294">
        <v>5</v>
      </c>
      <c r="M26" s="294">
        <v>15</v>
      </c>
      <c r="N26" s="294">
        <v>2</v>
      </c>
      <c r="O26" s="294">
        <v>2</v>
      </c>
      <c r="P26" s="294">
        <v>4</v>
      </c>
      <c r="Q26" s="294">
        <v>6</v>
      </c>
      <c r="R26" s="294">
        <f t="shared" ref="R26:R39" si="8">P26+B26+D26+F26+H26+J26+L26+N26</f>
        <v>28</v>
      </c>
      <c r="S26" s="294">
        <f t="shared" ref="S26:S39" si="9">Q26+C26+E26+G26+I26+K26+M26+O26</f>
        <v>46</v>
      </c>
      <c r="T26" s="295">
        <f>R26+S26</f>
        <v>74</v>
      </c>
    </row>
    <row r="27" spans="1:20" ht="17.399999999999999" x14ac:dyDescent="0.3">
      <c r="A27" s="296" t="s">
        <v>18</v>
      </c>
      <c r="B27" s="297">
        <v>13</v>
      </c>
      <c r="C27" s="297">
        <v>7</v>
      </c>
      <c r="D27" s="297">
        <v>2</v>
      </c>
      <c r="E27" s="297">
        <v>1</v>
      </c>
      <c r="F27" s="297">
        <v>2</v>
      </c>
      <c r="G27" s="297">
        <v>3</v>
      </c>
      <c r="H27" s="297">
        <v>2</v>
      </c>
      <c r="I27" s="297">
        <v>9</v>
      </c>
      <c r="J27" s="297">
        <v>3</v>
      </c>
      <c r="K27" s="297">
        <v>1</v>
      </c>
      <c r="L27" s="297">
        <v>7</v>
      </c>
      <c r="M27" s="297">
        <v>3</v>
      </c>
      <c r="N27" s="297">
        <v>1</v>
      </c>
      <c r="O27" s="297">
        <v>3</v>
      </c>
      <c r="P27" s="297">
        <v>8</v>
      </c>
      <c r="Q27" s="297">
        <v>8</v>
      </c>
      <c r="R27" s="294">
        <f t="shared" si="8"/>
        <v>38</v>
      </c>
      <c r="S27" s="294">
        <f t="shared" si="9"/>
        <v>35</v>
      </c>
      <c r="T27" s="295">
        <f t="shared" ref="T27:T39" si="10">R27+S27</f>
        <v>73</v>
      </c>
    </row>
    <row r="28" spans="1:20" ht="17.399999999999999" x14ac:dyDescent="0.3">
      <c r="A28" s="296" t="s">
        <v>21</v>
      </c>
      <c r="B28" s="297">
        <v>0</v>
      </c>
      <c r="C28" s="297">
        <v>6</v>
      </c>
      <c r="D28" s="297">
        <v>1</v>
      </c>
      <c r="E28" s="297">
        <v>2</v>
      </c>
      <c r="F28" s="297">
        <v>1</v>
      </c>
      <c r="G28" s="297">
        <v>0</v>
      </c>
      <c r="H28" s="297">
        <v>4</v>
      </c>
      <c r="I28" s="297">
        <v>4</v>
      </c>
      <c r="J28" s="297">
        <v>0</v>
      </c>
      <c r="K28" s="297">
        <v>0</v>
      </c>
      <c r="L28" s="297">
        <v>3</v>
      </c>
      <c r="M28" s="297">
        <v>4</v>
      </c>
      <c r="N28" s="297">
        <v>1</v>
      </c>
      <c r="O28" s="297">
        <v>1</v>
      </c>
      <c r="P28" s="297">
        <v>2</v>
      </c>
      <c r="Q28" s="297">
        <v>12</v>
      </c>
      <c r="R28" s="294">
        <f t="shared" si="8"/>
        <v>12</v>
      </c>
      <c r="S28" s="294">
        <f t="shared" si="9"/>
        <v>29</v>
      </c>
      <c r="T28" s="295">
        <f t="shared" si="10"/>
        <v>41</v>
      </c>
    </row>
    <row r="29" spans="1:20" ht="17.399999999999999" x14ac:dyDescent="0.3">
      <c r="A29" s="296" t="s">
        <v>20</v>
      </c>
      <c r="B29" s="297">
        <v>0</v>
      </c>
      <c r="C29" s="297">
        <v>0</v>
      </c>
      <c r="D29" s="297">
        <v>0</v>
      </c>
      <c r="E29" s="297">
        <v>0</v>
      </c>
      <c r="F29" s="297">
        <v>0</v>
      </c>
      <c r="G29" s="297">
        <v>0</v>
      </c>
      <c r="H29" s="297">
        <v>0</v>
      </c>
      <c r="I29" s="297">
        <v>0</v>
      </c>
      <c r="J29" s="297">
        <v>0</v>
      </c>
      <c r="K29" s="297">
        <v>0</v>
      </c>
      <c r="L29" s="297">
        <v>0</v>
      </c>
      <c r="M29" s="297">
        <v>0</v>
      </c>
      <c r="N29" s="297">
        <v>0</v>
      </c>
      <c r="O29" s="297">
        <v>0</v>
      </c>
      <c r="P29" s="297">
        <v>0</v>
      </c>
      <c r="Q29" s="297">
        <v>0</v>
      </c>
      <c r="R29" s="294">
        <f t="shared" si="8"/>
        <v>0</v>
      </c>
      <c r="S29" s="294">
        <f t="shared" si="9"/>
        <v>0</v>
      </c>
      <c r="T29" s="295">
        <f t="shared" si="10"/>
        <v>0</v>
      </c>
    </row>
    <row r="30" spans="1:20" ht="17.399999999999999" x14ac:dyDescent="0.3">
      <c r="A30" s="296" t="s">
        <v>84</v>
      </c>
      <c r="B30" s="297">
        <v>8</v>
      </c>
      <c r="C30" s="297">
        <v>3</v>
      </c>
      <c r="D30" s="297">
        <v>1</v>
      </c>
      <c r="E30" s="297">
        <v>0</v>
      </c>
      <c r="F30" s="297">
        <v>3</v>
      </c>
      <c r="G30" s="297">
        <v>4</v>
      </c>
      <c r="H30" s="297">
        <v>4</v>
      </c>
      <c r="I30" s="297">
        <v>8</v>
      </c>
      <c r="J30" s="297">
        <v>0</v>
      </c>
      <c r="K30" s="297">
        <v>0</v>
      </c>
      <c r="L30" s="297">
        <v>5</v>
      </c>
      <c r="M30" s="297">
        <v>6</v>
      </c>
      <c r="N30" s="297">
        <v>2</v>
      </c>
      <c r="O30" s="297">
        <v>4</v>
      </c>
      <c r="P30" s="297">
        <v>4</v>
      </c>
      <c r="Q30" s="297">
        <v>7</v>
      </c>
      <c r="R30" s="294">
        <f t="shared" si="8"/>
        <v>27</v>
      </c>
      <c r="S30" s="294">
        <f t="shared" si="9"/>
        <v>32</v>
      </c>
      <c r="T30" s="295">
        <f t="shared" si="10"/>
        <v>59</v>
      </c>
    </row>
    <row r="31" spans="1:20" ht="26.4" x14ac:dyDescent="0.3">
      <c r="A31" s="290" t="s">
        <v>85</v>
      </c>
      <c r="B31" s="283">
        <v>29</v>
      </c>
      <c r="C31" s="283">
        <v>8</v>
      </c>
      <c r="D31" s="283">
        <v>4</v>
      </c>
      <c r="E31" s="283">
        <v>3</v>
      </c>
      <c r="F31" s="283">
        <v>8</v>
      </c>
      <c r="G31" s="283">
        <v>5</v>
      </c>
      <c r="H31" s="283">
        <v>15</v>
      </c>
      <c r="I31" s="283">
        <v>16</v>
      </c>
      <c r="J31" s="283">
        <v>1</v>
      </c>
      <c r="K31" s="283">
        <v>3</v>
      </c>
      <c r="L31" s="283">
        <v>9</v>
      </c>
      <c r="M31" s="283">
        <v>7</v>
      </c>
      <c r="N31" s="283">
        <v>4</v>
      </c>
      <c r="O31" s="283">
        <v>2</v>
      </c>
      <c r="P31" s="283">
        <v>55</v>
      </c>
      <c r="Q31" s="283">
        <v>31</v>
      </c>
      <c r="R31" s="283">
        <f t="shared" si="8"/>
        <v>125</v>
      </c>
      <c r="S31" s="283">
        <f t="shared" si="9"/>
        <v>75</v>
      </c>
      <c r="T31" s="284">
        <f t="shared" si="10"/>
        <v>200</v>
      </c>
    </row>
    <row r="32" spans="1:20" ht="17.399999999999999" x14ac:dyDescent="0.3">
      <c r="A32" s="293" t="s">
        <v>29</v>
      </c>
      <c r="B32" s="294">
        <v>1</v>
      </c>
      <c r="C32" s="294">
        <v>1</v>
      </c>
      <c r="D32" s="294">
        <v>0</v>
      </c>
      <c r="E32" s="294">
        <v>0</v>
      </c>
      <c r="F32" s="294">
        <v>1</v>
      </c>
      <c r="G32" s="294">
        <v>1</v>
      </c>
      <c r="H32" s="294">
        <v>2</v>
      </c>
      <c r="I32" s="294">
        <v>4</v>
      </c>
      <c r="J32" s="294">
        <v>0</v>
      </c>
      <c r="K32" s="294">
        <v>0</v>
      </c>
      <c r="L32" s="294">
        <v>4</v>
      </c>
      <c r="M32" s="294">
        <v>4</v>
      </c>
      <c r="N32" s="294">
        <v>0</v>
      </c>
      <c r="O32" s="294">
        <v>1</v>
      </c>
      <c r="P32" s="294">
        <v>5</v>
      </c>
      <c r="Q32" s="294">
        <v>2</v>
      </c>
      <c r="R32" s="294">
        <f t="shared" si="8"/>
        <v>13</v>
      </c>
      <c r="S32" s="294">
        <f t="shared" si="9"/>
        <v>13</v>
      </c>
      <c r="T32" s="295">
        <f t="shared" si="10"/>
        <v>26</v>
      </c>
    </row>
    <row r="33" spans="1:20" ht="17.399999999999999" x14ac:dyDescent="0.3">
      <c r="A33" s="296" t="s">
        <v>28</v>
      </c>
      <c r="B33" s="297">
        <v>1</v>
      </c>
      <c r="C33" s="297">
        <v>1</v>
      </c>
      <c r="D33" s="297">
        <v>0</v>
      </c>
      <c r="E33" s="297">
        <v>0</v>
      </c>
      <c r="F33" s="297">
        <v>0</v>
      </c>
      <c r="G33" s="297">
        <v>0</v>
      </c>
      <c r="H33" s="297">
        <v>1</v>
      </c>
      <c r="I33" s="297">
        <v>1</v>
      </c>
      <c r="J33" s="297">
        <v>0</v>
      </c>
      <c r="K33" s="297">
        <v>0</v>
      </c>
      <c r="L33" s="297">
        <v>2</v>
      </c>
      <c r="M33" s="297">
        <v>1</v>
      </c>
      <c r="N33" s="297">
        <v>0</v>
      </c>
      <c r="O33" s="297">
        <v>0</v>
      </c>
      <c r="P33" s="297">
        <v>4</v>
      </c>
      <c r="Q33" s="297">
        <v>4</v>
      </c>
      <c r="R33" s="294">
        <f t="shared" si="8"/>
        <v>8</v>
      </c>
      <c r="S33" s="294">
        <f t="shared" si="9"/>
        <v>7</v>
      </c>
      <c r="T33" s="295">
        <f t="shared" si="10"/>
        <v>15</v>
      </c>
    </row>
    <row r="34" spans="1:20" ht="17.399999999999999" x14ac:dyDescent="0.3">
      <c r="A34" s="296" t="s">
        <v>26</v>
      </c>
      <c r="B34" s="297">
        <v>3</v>
      </c>
      <c r="C34" s="297">
        <v>3</v>
      </c>
      <c r="D34" s="297">
        <v>0</v>
      </c>
      <c r="E34" s="297">
        <v>0</v>
      </c>
      <c r="F34" s="297">
        <v>2</v>
      </c>
      <c r="G34" s="297">
        <v>0</v>
      </c>
      <c r="H34" s="297">
        <v>3</v>
      </c>
      <c r="I34" s="297">
        <v>5</v>
      </c>
      <c r="J34" s="297">
        <v>1</v>
      </c>
      <c r="K34" s="297">
        <v>1</v>
      </c>
      <c r="L34" s="297">
        <v>5</v>
      </c>
      <c r="M34" s="297">
        <v>10</v>
      </c>
      <c r="N34" s="297">
        <v>3</v>
      </c>
      <c r="O34" s="297">
        <v>3</v>
      </c>
      <c r="P34" s="297">
        <v>7</v>
      </c>
      <c r="Q34" s="297">
        <v>5</v>
      </c>
      <c r="R34" s="294">
        <f t="shared" si="8"/>
        <v>24</v>
      </c>
      <c r="S34" s="294">
        <f t="shared" si="9"/>
        <v>27</v>
      </c>
      <c r="T34" s="295">
        <f t="shared" si="10"/>
        <v>51</v>
      </c>
    </row>
    <row r="35" spans="1:20" ht="17.399999999999999" x14ac:dyDescent="0.3">
      <c r="A35" s="296" t="s">
        <v>25</v>
      </c>
      <c r="B35" s="297">
        <v>0</v>
      </c>
      <c r="C35" s="297">
        <v>2</v>
      </c>
      <c r="D35" s="297">
        <v>0</v>
      </c>
      <c r="E35" s="297">
        <v>0</v>
      </c>
      <c r="F35" s="297">
        <v>0</v>
      </c>
      <c r="G35" s="297">
        <v>0</v>
      </c>
      <c r="H35" s="297">
        <v>3</v>
      </c>
      <c r="I35" s="297">
        <v>1</v>
      </c>
      <c r="J35" s="297">
        <v>0</v>
      </c>
      <c r="K35" s="297">
        <v>0</v>
      </c>
      <c r="L35" s="297">
        <v>6</v>
      </c>
      <c r="M35" s="297">
        <v>0</v>
      </c>
      <c r="N35" s="297">
        <v>1</v>
      </c>
      <c r="O35" s="297">
        <v>0</v>
      </c>
      <c r="P35" s="297">
        <v>0</v>
      </c>
      <c r="Q35" s="297">
        <v>0</v>
      </c>
      <c r="R35" s="294">
        <f t="shared" si="8"/>
        <v>10</v>
      </c>
      <c r="S35" s="294">
        <f t="shared" si="9"/>
        <v>3</v>
      </c>
      <c r="T35" s="295">
        <f t="shared" si="10"/>
        <v>13</v>
      </c>
    </row>
    <row r="36" spans="1:20" ht="17.399999999999999" x14ac:dyDescent="0.3">
      <c r="A36" s="296" t="s">
        <v>86</v>
      </c>
      <c r="B36" s="297">
        <v>0</v>
      </c>
      <c r="C36" s="297">
        <v>4</v>
      </c>
      <c r="D36" s="297">
        <v>1</v>
      </c>
      <c r="E36" s="297">
        <v>0</v>
      </c>
      <c r="F36" s="297">
        <v>2</v>
      </c>
      <c r="G36" s="297">
        <v>0</v>
      </c>
      <c r="H36" s="297">
        <v>5</v>
      </c>
      <c r="I36" s="297">
        <v>4</v>
      </c>
      <c r="J36" s="297">
        <v>2</v>
      </c>
      <c r="K36" s="297">
        <v>0</v>
      </c>
      <c r="L36" s="297">
        <v>4</v>
      </c>
      <c r="M36" s="297">
        <v>2</v>
      </c>
      <c r="N36" s="297">
        <v>0</v>
      </c>
      <c r="O36" s="297">
        <v>0</v>
      </c>
      <c r="P36" s="297">
        <v>12</v>
      </c>
      <c r="Q36" s="297">
        <v>4</v>
      </c>
      <c r="R36" s="294">
        <f t="shared" si="8"/>
        <v>26</v>
      </c>
      <c r="S36" s="294">
        <f t="shared" si="9"/>
        <v>14</v>
      </c>
      <c r="T36" s="295">
        <f t="shared" si="10"/>
        <v>40</v>
      </c>
    </row>
    <row r="37" spans="1:20" ht="25.8" customHeight="1" x14ac:dyDescent="0.3">
      <c r="A37" s="290" t="s">
        <v>87</v>
      </c>
      <c r="B37" s="283">
        <v>15</v>
      </c>
      <c r="C37" s="283">
        <v>32</v>
      </c>
      <c r="D37" s="283">
        <v>6</v>
      </c>
      <c r="E37" s="283">
        <v>1</v>
      </c>
      <c r="F37" s="283">
        <v>6</v>
      </c>
      <c r="G37" s="283">
        <v>9</v>
      </c>
      <c r="H37" s="283">
        <v>11</v>
      </c>
      <c r="I37" s="283">
        <v>19</v>
      </c>
      <c r="J37" s="283">
        <v>3</v>
      </c>
      <c r="K37" s="283">
        <v>3</v>
      </c>
      <c r="L37" s="283">
        <v>5</v>
      </c>
      <c r="M37" s="283">
        <v>12</v>
      </c>
      <c r="N37" s="283">
        <v>1</v>
      </c>
      <c r="O37" s="283">
        <v>6</v>
      </c>
      <c r="P37" s="283">
        <v>30</v>
      </c>
      <c r="Q37" s="283">
        <v>61</v>
      </c>
      <c r="R37" s="283">
        <f t="shared" si="8"/>
        <v>77</v>
      </c>
      <c r="S37" s="283">
        <f t="shared" si="9"/>
        <v>143</v>
      </c>
      <c r="T37" s="284">
        <f t="shared" si="10"/>
        <v>220</v>
      </c>
    </row>
    <row r="38" spans="1:20" ht="17.399999999999999" x14ac:dyDescent="0.3">
      <c r="A38" s="292" t="s">
        <v>72</v>
      </c>
      <c r="B38" s="282">
        <v>5</v>
      </c>
      <c r="C38" s="282">
        <v>4</v>
      </c>
      <c r="D38" s="282">
        <v>0</v>
      </c>
      <c r="E38" s="282">
        <v>0</v>
      </c>
      <c r="F38" s="282">
        <v>0</v>
      </c>
      <c r="G38" s="282">
        <v>2</v>
      </c>
      <c r="H38" s="282">
        <v>1</v>
      </c>
      <c r="I38" s="282">
        <v>5</v>
      </c>
      <c r="J38" s="282">
        <v>0</v>
      </c>
      <c r="K38" s="282">
        <v>9</v>
      </c>
      <c r="L38" s="282">
        <v>1</v>
      </c>
      <c r="M38" s="282">
        <v>5</v>
      </c>
      <c r="N38" s="282">
        <v>1</v>
      </c>
      <c r="O38" s="282">
        <v>2</v>
      </c>
      <c r="P38" s="282">
        <v>8</v>
      </c>
      <c r="Q38" s="282">
        <v>28</v>
      </c>
      <c r="R38" s="282">
        <f t="shared" si="8"/>
        <v>16</v>
      </c>
      <c r="S38" s="282">
        <f t="shared" si="9"/>
        <v>55</v>
      </c>
      <c r="T38" s="288">
        <f t="shared" si="10"/>
        <v>71</v>
      </c>
    </row>
    <row r="39" spans="1:20" ht="17.399999999999999" x14ac:dyDescent="0.3">
      <c r="A39" s="292" t="s">
        <v>31</v>
      </c>
      <c r="B39" s="282">
        <v>2</v>
      </c>
      <c r="C39" s="282">
        <v>10</v>
      </c>
      <c r="D39" s="282">
        <v>0</v>
      </c>
      <c r="E39" s="282">
        <v>0</v>
      </c>
      <c r="F39" s="282">
        <v>5</v>
      </c>
      <c r="G39" s="282">
        <v>1</v>
      </c>
      <c r="H39" s="282">
        <v>7</v>
      </c>
      <c r="I39" s="282">
        <v>8</v>
      </c>
      <c r="J39" s="282">
        <v>1</v>
      </c>
      <c r="K39" s="282">
        <v>1</v>
      </c>
      <c r="L39" s="282">
        <v>5</v>
      </c>
      <c r="M39" s="282">
        <v>12</v>
      </c>
      <c r="N39" s="282">
        <v>2</v>
      </c>
      <c r="O39" s="282">
        <v>3</v>
      </c>
      <c r="P39" s="282">
        <v>4</v>
      </c>
      <c r="Q39" s="282">
        <v>19</v>
      </c>
      <c r="R39" s="282">
        <f t="shared" si="8"/>
        <v>26</v>
      </c>
      <c r="S39" s="282">
        <f t="shared" si="9"/>
        <v>54</v>
      </c>
      <c r="T39" s="288">
        <f t="shared" si="10"/>
        <v>80</v>
      </c>
    </row>
    <row r="40" spans="1:20" ht="20.399999999999999" x14ac:dyDescent="0.3">
      <c r="A40" s="287" t="s">
        <v>12</v>
      </c>
      <c r="B40" s="286">
        <f t="shared" ref="B40:T40" si="11">SUM(B26:B39)</f>
        <v>79</v>
      </c>
      <c r="C40" s="286">
        <f t="shared" si="11"/>
        <v>88</v>
      </c>
      <c r="D40" s="286">
        <f t="shared" si="11"/>
        <v>15</v>
      </c>
      <c r="E40" s="286">
        <f t="shared" si="11"/>
        <v>10</v>
      </c>
      <c r="F40" s="286">
        <f t="shared" si="11"/>
        <v>33</v>
      </c>
      <c r="G40" s="286">
        <f t="shared" si="11"/>
        <v>26</v>
      </c>
      <c r="H40" s="286">
        <f t="shared" si="11"/>
        <v>70</v>
      </c>
      <c r="I40" s="286">
        <f t="shared" si="11"/>
        <v>96</v>
      </c>
      <c r="J40" s="286">
        <f t="shared" si="11"/>
        <v>11</v>
      </c>
      <c r="K40" s="286">
        <f t="shared" si="11"/>
        <v>18</v>
      </c>
      <c r="L40" s="286">
        <f t="shared" si="11"/>
        <v>61</v>
      </c>
      <c r="M40" s="286">
        <f t="shared" si="11"/>
        <v>81</v>
      </c>
      <c r="N40" s="286">
        <f t="shared" si="11"/>
        <v>18</v>
      </c>
      <c r="O40" s="286">
        <f t="shared" si="11"/>
        <v>27</v>
      </c>
      <c r="P40" s="286">
        <f>SUM(P26:P39)</f>
        <v>143</v>
      </c>
      <c r="Q40" s="286">
        <f>SUM(Q26:Q39)</f>
        <v>187</v>
      </c>
      <c r="R40" s="286">
        <f t="shared" si="11"/>
        <v>430</v>
      </c>
      <c r="S40" s="286">
        <f t="shared" si="11"/>
        <v>533</v>
      </c>
      <c r="T40" s="286">
        <f t="shared" si="11"/>
        <v>963</v>
      </c>
    </row>
    <row r="41" spans="1:20" x14ac:dyDescent="0.3">
      <c r="A41" s="107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</row>
    <row r="42" spans="1:20" ht="18" thickBot="1" x14ac:dyDescent="0.35">
      <c r="A42" s="433" t="s">
        <v>40</v>
      </c>
      <c r="B42" s="433"/>
      <c r="C42" s="433"/>
      <c r="D42" s="433"/>
      <c r="E42" s="433"/>
      <c r="F42" s="433"/>
      <c r="G42" s="433"/>
      <c r="H42" s="433"/>
      <c r="I42" s="433"/>
      <c r="J42" s="433"/>
      <c r="K42" s="433"/>
      <c r="L42" s="433"/>
      <c r="M42" s="433"/>
      <c r="N42" s="433"/>
      <c r="O42" s="433"/>
      <c r="P42" s="433"/>
      <c r="Q42" s="433"/>
      <c r="R42" s="433"/>
      <c r="S42" s="433"/>
      <c r="T42" s="433"/>
    </row>
    <row r="43" spans="1:20" ht="21" thickBot="1" x14ac:dyDescent="0.35">
      <c r="A43" s="440" t="s">
        <v>44</v>
      </c>
      <c r="B43" s="434" t="s">
        <v>4</v>
      </c>
      <c r="C43" s="435"/>
      <c r="D43" s="434" t="s">
        <v>5</v>
      </c>
      <c r="E43" s="435"/>
      <c r="F43" s="434" t="s">
        <v>45</v>
      </c>
      <c r="G43" s="435"/>
      <c r="H43" s="434" t="s">
        <v>46</v>
      </c>
      <c r="I43" s="435"/>
      <c r="J43" s="434" t="s">
        <v>47</v>
      </c>
      <c r="K43" s="435"/>
      <c r="L43" s="436" t="s">
        <v>48</v>
      </c>
      <c r="M43" s="437"/>
      <c r="N43" s="434" t="s">
        <v>49</v>
      </c>
      <c r="O43" s="435"/>
      <c r="P43" s="434" t="s">
        <v>11</v>
      </c>
      <c r="Q43" s="435"/>
      <c r="R43" s="434" t="s">
        <v>22</v>
      </c>
      <c r="S43" s="435"/>
      <c r="T43" s="438" t="s">
        <v>50</v>
      </c>
    </row>
    <row r="44" spans="1:20" ht="17.399999999999999" thickBot="1" x14ac:dyDescent="0.35">
      <c r="A44" s="441"/>
      <c r="B44" s="278" t="s">
        <v>16</v>
      </c>
      <c r="C44" s="279" t="s">
        <v>15</v>
      </c>
      <c r="D44" s="278" t="s">
        <v>16</v>
      </c>
      <c r="E44" s="279" t="s">
        <v>15</v>
      </c>
      <c r="F44" s="278" t="s">
        <v>16</v>
      </c>
      <c r="G44" s="279" t="s">
        <v>15</v>
      </c>
      <c r="H44" s="278" t="s">
        <v>16</v>
      </c>
      <c r="I44" s="279" t="s">
        <v>15</v>
      </c>
      <c r="J44" s="278" t="s">
        <v>16</v>
      </c>
      <c r="K44" s="279" t="s">
        <v>15</v>
      </c>
      <c r="L44" s="278" t="s">
        <v>16</v>
      </c>
      <c r="M44" s="279" t="s">
        <v>15</v>
      </c>
      <c r="N44" s="278" t="s">
        <v>16</v>
      </c>
      <c r="O44" s="279" t="s">
        <v>15</v>
      </c>
      <c r="P44" s="278" t="s">
        <v>16</v>
      </c>
      <c r="Q44" s="279" t="s">
        <v>15</v>
      </c>
      <c r="R44" s="278" t="s">
        <v>83</v>
      </c>
      <c r="S44" s="279" t="s">
        <v>15</v>
      </c>
      <c r="T44" s="439"/>
    </row>
    <row r="45" spans="1:20" ht="17.399999999999999" x14ac:dyDescent="0.3">
      <c r="A45" s="293" t="s">
        <v>17</v>
      </c>
      <c r="B45" s="294">
        <v>10</v>
      </c>
      <c r="C45" s="294">
        <v>3</v>
      </c>
      <c r="D45" s="294">
        <v>1</v>
      </c>
      <c r="E45" s="294">
        <v>1</v>
      </c>
      <c r="F45" s="294">
        <v>2</v>
      </c>
      <c r="G45" s="294">
        <v>4</v>
      </c>
      <c r="H45" s="294">
        <v>8</v>
      </c>
      <c r="I45" s="294">
        <v>9</v>
      </c>
      <c r="J45" s="294">
        <v>0</v>
      </c>
      <c r="K45" s="294">
        <v>0</v>
      </c>
      <c r="L45" s="294">
        <v>8</v>
      </c>
      <c r="M45" s="294">
        <v>8</v>
      </c>
      <c r="N45" s="294">
        <v>1</v>
      </c>
      <c r="O45" s="294">
        <v>4</v>
      </c>
      <c r="P45" s="294">
        <v>3</v>
      </c>
      <c r="Q45" s="294">
        <v>10</v>
      </c>
      <c r="R45" s="294">
        <f t="shared" ref="R45:S50" si="12">P45+B45+D45+F45+H45+J45+L45+N45</f>
        <v>33</v>
      </c>
      <c r="S45" s="294">
        <f t="shared" si="12"/>
        <v>39</v>
      </c>
      <c r="T45" s="295">
        <f t="shared" ref="T45:T58" si="13">R45+S45</f>
        <v>72</v>
      </c>
    </row>
    <row r="46" spans="1:20" ht="17.399999999999999" x14ac:dyDescent="0.3">
      <c r="A46" s="296" t="s">
        <v>18</v>
      </c>
      <c r="B46" s="297">
        <v>8</v>
      </c>
      <c r="C46" s="297">
        <v>4</v>
      </c>
      <c r="D46" s="297">
        <v>3</v>
      </c>
      <c r="E46" s="297">
        <v>3</v>
      </c>
      <c r="F46" s="297">
        <v>2</v>
      </c>
      <c r="G46" s="297">
        <v>0</v>
      </c>
      <c r="H46" s="297">
        <v>6</v>
      </c>
      <c r="I46" s="297">
        <v>7</v>
      </c>
      <c r="J46" s="297">
        <v>4</v>
      </c>
      <c r="K46" s="297">
        <v>1</v>
      </c>
      <c r="L46" s="297">
        <v>9</v>
      </c>
      <c r="M46" s="297">
        <v>6</v>
      </c>
      <c r="N46" s="297">
        <v>1</v>
      </c>
      <c r="O46" s="297">
        <v>0</v>
      </c>
      <c r="P46" s="297">
        <v>6</v>
      </c>
      <c r="Q46" s="297">
        <v>7</v>
      </c>
      <c r="R46" s="294">
        <f t="shared" si="12"/>
        <v>39</v>
      </c>
      <c r="S46" s="294">
        <f t="shared" si="12"/>
        <v>28</v>
      </c>
      <c r="T46" s="295">
        <f t="shared" si="13"/>
        <v>67</v>
      </c>
    </row>
    <row r="47" spans="1:20" ht="17.399999999999999" x14ac:dyDescent="0.3">
      <c r="A47" s="296" t="s">
        <v>21</v>
      </c>
      <c r="B47" s="297">
        <v>3</v>
      </c>
      <c r="C47" s="297">
        <v>6</v>
      </c>
      <c r="D47" s="297">
        <v>0</v>
      </c>
      <c r="E47" s="297">
        <v>0</v>
      </c>
      <c r="F47" s="297">
        <v>0</v>
      </c>
      <c r="G47" s="297">
        <v>2</v>
      </c>
      <c r="H47" s="297">
        <v>1</v>
      </c>
      <c r="I47" s="297">
        <v>2</v>
      </c>
      <c r="J47" s="297">
        <v>0</v>
      </c>
      <c r="K47" s="297">
        <v>2</v>
      </c>
      <c r="L47" s="297">
        <v>3</v>
      </c>
      <c r="M47" s="297">
        <v>4</v>
      </c>
      <c r="N47" s="297">
        <v>2</v>
      </c>
      <c r="O47" s="297">
        <v>0</v>
      </c>
      <c r="P47" s="297">
        <v>3</v>
      </c>
      <c r="Q47" s="297">
        <v>7</v>
      </c>
      <c r="R47" s="294">
        <f t="shared" si="12"/>
        <v>12</v>
      </c>
      <c r="S47" s="294">
        <f t="shared" si="12"/>
        <v>23</v>
      </c>
      <c r="T47" s="295">
        <f t="shared" si="13"/>
        <v>35</v>
      </c>
    </row>
    <row r="48" spans="1:20" ht="17.399999999999999" x14ac:dyDescent="0.3">
      <c r="A48" s="296" t="s">
        <v>20</v>
      </c>
      <c r="B48" s="297">
        <v>2</v>
      </c>
      <c r="C48" s="297">
        <v>1</v>
      </c>
      <c r="D48" s="297">
        <v>0</v>
      </c>
      <c r="E48" s="297">
        <v>0</v>
      </c>
      <c r="F48" s="297">
        <v>0</v>
      </c>
      <c r="G48" s="297">
        <v>0</v>
      </c>
      <c r="H48" s="297">
        <v>0</v>
      </c>
      <c r="I48" s="297">
        <v>0</v>
      </c>
      <c r="J48" s="297">
        <v>1</v>
      </c>
      <c r="K48" s="297">
        <v>0</v>
      </c>
      <c r="L48" s="297">
        <v>2</v>
      </c>
      <c r="M48" s="297">
        <v>1</v>
      </c>
      <c r="N48" s="297">
        <v>0</v>
      </c>
      <c r="O48" s="297">
        <v>1</v>
      </c>
      <c r="P48" s="297">
        <v>1</v>
      </c>
      <c r="Q48" s="297">
        <v>1</v>
      </c>
      <c r="R48" s="294">
        <f t="shared" si="12"/>
        <v>6</v>
      </c>
      <c r="S48" s="294">
        <f t="shared" si="12"/>
        <v>4</v>
      </c>
      <c r="T48" s="295">
        <f t="shared" si="13"/>
        <v>10</v>
      </c>
    </row>
    <row r="49" spans="1:20" ht="17.399999999999999" x14ac:dyDescent="0.3">
      <c r="A49" s="296" t="s">
        <v>84</v>
      </c>
      <c r="B49" s="297">
        <v>8</v>
      </c>
      <c r="C49" s="297">
        <v>4</v>
      </c>
      <c r="D49" s="297">
        <v>4</v>
      </c>
      <c r="E49" s="297">
        <v>1</v>
      </c>
      <c r="F49" s="297">
        <v>1</v>
      </c>
      <c r="G49" s="297">
        <v>2</v>
      </c>
      <c r="H49" s="297">
        <v>3</v>
      </c>
      <c r="I49" s="297">
        <v>2</v>
      </c>
      <c r="J49" s="297">
        <v>0</v>
      </c>
      <c r="K49" s="297">
        <v>0</v>
      </c>
      <c r="L49" s="297">
        <v>3</v>
      </c>
      <c r="M49" s="297">
        <v>5</v>
      </c>
      <c r="N49" s="297">
        <v>2</v>
      </c>
      <c r="O49" s="297">
        <v>1</v>
      </c>
      <c r="P49" s="297">
        <v>4</v>
      </c>
      <c r="Q49" s="297">
        <v>0</v>
      </c>
      <c r="R49" s="294">
        <f t="shared" si="12"/>
        <v>25</v>
      </c>
      <c r="S49" s="294">
        <f t="shared" si="12"/>
        <v>15</v>
      </c>
      <c r="T49" s="295">
        <f t="shared" si="13"/>
        <v>40</v>
      </c>
    </row>
    <row r="50" spans="1:20" ht="26.4" x14ac:dyDescent="0.3">
      <c r="A50" s="290" t="s">
        <v>85</v>
      </c>
      <c r="B50" s="283">
        <v>13</v>
      </c>
      <c r="C50" s="283">
        <v>21</v>
      </c>
      <c r="D50" s="283">
        <v>2</v>
      </c>
      <c r="E50" s="283">
        <v>4</v>
      </c>
      <c r="F50" s="283">
        <v>3</v>
      </c>
      <c r="G50" s="283">
        <v>8</v>
      </c>
      <c r="H50" s="283">
        <v>15</v>
      </c>
      <c r="I50" s="283">
        <v>20</v>
      </c>
      <c r="J50" s="283">
        <v>2</v>
      </c>
      <c r="K50" s="283">
        <v>4</v>
      </c>
      <c r="L50" s="283">
        <v>10</v>
      </c>
      <c r="M50" s="283">
        <v>12</v>
      </c>
      <c r="N50" s="283">
        <v>4</v>
      </c>
      <c r="O50" s="283">
        <v>6</v>
      </c>
      <c r="P50" s="283">
        <v>15</v>
      </c>
      <c r="Q50" s="283">
        <v>50</v>
      </c>
      <c r="R50" s="283">
        <f t="shared" si="12"/>
        <v>64</v>
      </c>
      <c r="S50" s="283">
        <f t="shared" si="12"/>
        <v>125</v>
      </c>
      <c r="T50" s="284">
        <f t="shared" si="13"/>
        <v>189</v>
      </c>
    </row>
    <row r="51" spans="1:20" ht="17.399999999999999" x14ac:dyDescent="0.3">
      <c r="A51" s="293" t="s">
        <v>29</v>
      </c>
      <c r="B51" s="294">
        <v>2</v>
      </c>
      <c r="C51" s="294">
        <v>2</v>
      </c>
      <c r="D51" s="294">
        <v>0</v>
      </c>
      <c r="E51" s="294">
        <v>1</v>
      </c>
      <c r="F51" s="294">
        <v>0</v>
      </c>
      <c r="G51" s="294">
        <v>1</v>
      </c>
      <c r="H51" s="294">
        <v>1</v>
      </c>
      <c r="I51" s="294">
        <v>1</v>
      </c>
      <c r="J51" s="294">
        <v>2</v>
      </c>
      <c r="K51" s="294">
        <v>1</v>
      </c>
      <c r="L51" s="294">
        <v>1</v>
      </c>
      <c r="M51" s="294">
        <v>2</v>
      </c>
      <c r="N51" s="294">
        <v>0</v>
      </c>
      <c r="O51" s="294">
        <v>2</v>
      </c>
      <c r="P51" s="294">
        <v>3</v>
      </c>
      <c r="Q51" s="294">
        <v>3</v>
      </c>
      <c r="R51" s="294">
        <f t="shared" ref="R51:S58" si="14">N51+L51+J51+H51+F51+D51+B51+P51</f>
        <v>9</v>
      </c>
      <c r="S51" s="294">
        <f t="shared" si="14"/>
        <v>13</v>
      </c>
      <c r="T51" s="295">
        <f t="shared" si="13"/>
        <v>22</v>
      </c>
    </row>
    <row r="52" spans="1:20" ht="17.399999999999999" x14ac:dyDescent="0.3">
      <c r="A52" s="296" t="s">
        <v>28</v>
      </c>
      <c r="B52" s="297">
        <v>0</v>
      </c>
      <c r="C52" s="297">
        <v>0</v>
      </c>
      <c r="D52" s="297">
        <v>0</v>
      </c>
      <c r="E52" s="297">
        <v>0</v>
      </c>
      <c r="F52" s="297">
        <v>0</v>
      </c>
      <c r="G52" s="297">
        <v>1</v>
      </c>
      <c r="H52" s="297">
        <v>2</v>
      </c>
      <c r="I52" s="297">
        <v>3</v>
      </c>
      <c r="J52" s="297">
        <v>0</v>
      </c>
      <c r="K52" s="297">
        <v>0</v>
      </c>
      <c r="L52" s="297">
        <v>1</v>
      </c>
      <c r="M52" s="297">
        <v>1</v>
      </c>
      <c r="N52" s="297">
        <v>0</v>
      </c>
      <c r="O52" s="297">
        <v>0</v>
      </c>
      <c r="P52" s="297">
        <v>1</v>
      </c>
      <c r="Q52" s="297">
        <v>2</v>
      </c>
      <c r="R52" s="294">
        <f t="shared" si="14"/>
        <v>4</v>
      </c>
      <c r="S52" s="294">
        <f t="shared" si="14"/>
        <v>7</v>
      </c>
      <c r="T52" s="295">
        <f t="shared" si="13"/>
        <v>11</v>
      </c>
    </row>
    <row r="53" spans="1:20" ht="17.399999999999999" x14ac:dyDescent="0.3">
      <c r="A53" s="296" t="s">
        <v>26</v>
      </c>
      <c r="B53" s="297">
        <v>9</v>
      </c>
      <c r="C53" s="297">
        <v>7</v>
      </c>
      <c r="D53" s="297">
        <v>1</v>
      </c>
      <c r="E53" s="297">
        <v>0</v>
      </c>
      <c r="F53" s="297">
        <v>4</v>
      </c>
      <c r="G53" s="297">
        <v>0</v>
      </c>
      <c r="H53" s="297">
        <v>4</v>
      </c>
      <c r="I53" s="297">
        <v>3</v>
      </c>
      <c r="J53" s="297">
        <v>0</v>
      </c>
      <c r="K53" s="297">
        <v>0</v>
      </c>
      <c r="L53" s="297">
        <v>6</v>
      </c>
      <c r="M53" s="297">
        <v>3</v>
      </c>
      <c r="N53" s="297">
        <v>1</v>
      </c>
      <c r="O53" s="297">
        <v>2</v>
      </c>
      <c r="P53" s="297">
        <v>9</v>
      </c>
      <c r="Q53" s="297">
        <v>0</v>
      </c>
      <c r="R53" s="294">
        <f t="shared" si="14"/>
        <v>34</v>
      </c>
      <c r="S53" s="294">
        <f t="shared" si="14"/>
        <v>15</v>
      </c>
      <c r="T53" s="295">
        <f t="shared" si="13"/>
        <v>49</v>
      </c>
    </row>
    <row r="54" spans="1:20" ht="17.399999999999999" x14ac:dyDescent="0.3">
      <c r="A54" s="296" t="s">
        <v>25</v>
      </c>
      <c r="B54" s="297">
        <v>0</v>
      </c>
      <c r="C54" s="297">
        <v>0</v>
      </c>
      <c r="D54" s="297">
        <v>0</v>
      </c>
      <c r="E54" s="297">
        <v>0</v>
      </c>
      <c r="F54" s="297">
        <v>0</v>
      </c>
      <c r="G54" s="297">
        <v>0</v>
      </c>
      <c r="H54" s="297">
        <v>0</v>
      </c>
      <c r="I54" s="297">
        <v>0</v>
      </c>
      <c r="J54" s="297">
        <v>0</v>
      </c>
      <c r="K54" s="297">
        <v>0</v>
      </c>
      <c r="L54" s="297">
        <v>0</v>
      </c>
      <c r="M54" s="297">
        <v>0</v>
      </c>
      <c r="N54" s="297">
        <v>0</v>
      </c>
      <c r="O54" s="297">
        <v>0</v>
      </c>
      <c r="P54" s="297">
        <v>0</v>
      </c>
      <c r="Q54" s="297">
        <v>0</v>
      </c>
      <c r="R54" s="294">
        <f t="shared" si="14"/>
        <v>0</v>
      </c>
      <c r="S54" s="294">
        <f t="shared" si="14"/>
        <v>0</v>
      </c>
      <c r="T54" s="295">
        <f t="shared" si="13"/>
        <v>0</v>
      </c>
    </row>
    <row r="55" spans="1:20" ht="17.399999999999999" x14ac:dyDescent="0.3">
      <c r="A55" s="296" t="s">
        <v>86</v>
      </c>
      <c r="B55" s="297">
        <v>3</v>
      </c>
      <c r="C55" s="297">
        <v>0</v>
      </c>
      <c r="D55" s="297">
        <v>0</v>
      </c>
      <c r="E55" s="297">
        <v>0</v>
      </c>
      <c r="F55" s="297">
        <v>2</v>
      </c>
      <c r="G55" s="297">
        <v>0</v>
      </c>
      <c r="H55" s="297">
        <v>3</v>
      </c>
      <c r="I55" s="297">
        <v>1</v>
      </c>
      <c r="J55" s="297">
        <v>3</v>
      </c>
      <c r="K55" s="297">
        <v>1</v>
      </c>
      <c r="L55" s="297">
        <v>6</v>
      </c>
      <c r="M55" s="297">
        <v>2</v>
      </c>
      <c r="N55" s="297">
        <v>0</v>
      </c>
      <c r="O55" s="297">
        <v>1</v>
      </c>
      <c r="P55" s="297">
        <v>7</v>
      </c>
      <c r="Q55" s="297">
        <v>4</v>
      </c>
      <c r="R55" s="294">
        <f t="shared" si="14"/>
        <v>24</v>
      </c>
      <c r="S55" s="294">
        <f t="shared" si="14"/>
        <v>9</v>
      </c>
      <c r="T55" s="295">
        <f t="shared" si="13"/>
        <v>33</v>
      </c>
    </row>
    <row r="56" spans="1:20" ht="33.6" customHeight="1" x14ac:dyDescent="0.3">
      <c r="A56" s="290" t="s">
        <v>87</v>
      </c>
      <c r="B56" s="283">
        <v>20</v>
      </c>
      <c r="C56" s="283">
        <v>38</v>
      </c>
      <c r="D56" s="283">
        <v>3</v>
      </c>
      <c r="E56" s="283">
        <v>2</v>
      </c>
      <c r="F56" s="283">
        <v>9</v>
      </c>
      <c r="G56" s="283">
        <v>12</v>
      </c>
      <c r="H56" s="283">
        <v>25</v>
      </c>
      <c r="I56" s="283">
        <v>26</v>
      </c>
      <c r="J56" s="283">
        <v>0</v>
      </c>
      <c r="K56" s="283">
        <v>2</v>
      </c>
      <c r="L56" s="283">
        <v>11</v>
      </c>
      <c r="M56" s="283">
        <v>14</v>
      </c>
      <c r="N56" s="283">
        <v>1</v>
      </c>
      <c r="O56" s="283">
        <v>6</v>
      </c>
      <c r="P56" s="283">
        <v>35</v>
      </c>
      <c r="Q56" s="283">
        <v>52</v>
      </c>
      <c r="R56" s="283">
        <f t="shared" si="14"/>
        <v>104</v>
      </c>
      <c r="S56" s="283">
        <f t="shared" si="14"/>
        <v>152</v>
      </c>
      <c r="T56" s="284">
        <f t="shared" si="13"/>
        <v>256</v>
      </c>
    </row>
    <row r="57" spans="1:20" ht="17.399999999999999" x14ac:dyDescent="0.3">
      <c r="A57" s="292" t="s">
        <v>72</v>
      </c>
      <c r="B57" s="282">
        <v>5</v>
      </c>
      <c r="C57" s="282">
        <v>9</v>
      </c>
      <c r="D57" s="282">
        <v>0</v>
      </c>
      <c r="E57" s="282">
        <v>2</v>
      </c>
      <c r="F57" s="282">
        <v>2</v>
      </c>
      <c r="G57" s="282">
        <v>1</v>
      </c>
      <c r="H57" s="282">
        <v>3</v>
      </c>
      <c r="I57" s="282">
        <v>7</v>
      </c>
      <c r="J57" s="282">
        <v>1</v>
      </c>
      <c r="K57" s="282">
        <v>1</v>
      </c>
      <c r="L57" s="282">
        <v>1</v>
      </c>
      <c r="M57" s="282">
        <v>3</v>
      </c>
      <c r="N57" s="282">
        <v>0</v>
      </c>
      <c r="O57" s="282">
        <v>0</v>
      </c>
      <c r="P57" s="282">
        <v>10</v>
      </c>
      <c r="Q57" s="282">
        <v>19</v>
      </c>
      <c r="R57" s="289">
        <f t="shared" si="14"/>
        <v>22</v>
      </c>
      <c r="S57" s="289">
        <f t="shared" si="14"/>
        <v>42</v>
      </c>
      <c r="T57" s="288">
        <f t="shared" si="13"/>
        <v>64</v>
      </c>
    </row>
    <row r="58" spans="1:20" ht="17.399999999999999" x14ac:dyDescent="0.3">
      <c r="A58" s="292" t="s">
        <v>31</v>
      </c>
      <c r="B58" s="282">
        <v>4</v>
      </c>
      <c r="C58" s="282">
        <v>3</v>
      </c>
      <c r="D58" s="282">
        <v>0</v>
      </c>
      <c r="E58" s="282">
        <v>1</v>
      </c>
      <c r="F58" s="282">
        <v>0</v>
      </c>
      <c r="G58" s="282">
        <v>2</v>
      </c>
      <c r="H58" s="282">
        <v>6</v>
      </c>
      <c r="I58" s="282">
        <v>5</v>
      </c>
      <c r="J58" s="282">
        <v>0</v>
      </c>
      <c r="K58" s="282">
        <v>5</v>
      </c>
      <c r="L58" s="282">
        <v>11</v>
      </c>
      <c r="M58" s="282">
        <v>7</v>
      </c>
      <c r="N58" s="282">
        <v>1</v>
      </c>
      <c r="O58" s="282">
        <v>5</v>
      </c>
      <c r="P58" s="282">
        <v>9</v>
      </c>
      <c r="Q58" s="282">
        <v>15</v>
      </c>
      <c r="R58" s="289">
        <f t="shared" si="14"/>
        <v>31</v>
      </c>
      <c r="S58" s="289">
        <f t="shared" si="14"/>
        <v>43</v>
      </c>
      <c r="T58" s="288">
        <f t="shared" si="13"/>
        <v>74</v>
      </c>
    </row>
    <row r="59" spans="1:20" ht="20.399999999999999" x14ac:dyDescent="0.3">
      <c r="A59" s="287" t="s">
        <v>12</v>
      </c>
      <c r="B59" s="286">
        <f t="shared" ref="B59:T59" si="15">SUM(B45:B58)</f>
        <v>87</v>
      </c>
      <c r="C59" s="286">
        <f t="shared" si="15"/>
        <v>98</v>
      </c>
      <c r="D59" s="286">
        <f t="shared" si="15"/>
        <v>14</v>
      </c>
      <c r="E59" s="286">
        <f t="shared" si="15"/>
        <v>15</v>
      </c>
      <c r="F59" s="286">
        <f t="shared" si="15"/>
        <v>25</v>
      </c>
      <c r="G59" s="286">
        <f t="shared" si="15"/>
        <v>33</v>
      </c>
      <c r="H59" s="286">
        <f t="shared" si="15"/>
        <v>77</v>
      </c>
      <c r="I59" s="286">
        <f t="shared" si="15"/>
        <v>86</v>
      </c>
      <c r="J59" s="286">
        <f t="shared" si="15"/>
        <v>13</v>
      </c>
      <c r="K59" s="286">
        <f t="shared" si="15"/>
        <v>17</v>
      </c>
      <c r="L59" s="286">
        <f t="shared" si="15"/>
        <v>72</v>
      </c>
      <c r="M59" s="286">
        <f t="shared" si="15"/>
        <v>68</v>
      </c>
      <c r="N59" s="286">
        <f t="shared" si="15"/>
        <v>13</v>
      </c>
      <c r="O59" s="286">
        <f t="shared" si="15"/>
        <v>28</v>
      </c>
      <c r="P59" s="286">
        <f t="shared" si="15"/>
        <v>106</v>
      </c>
      <c r="Q59" s="286">
        <f t="shared" si="15"/>
        <v>170</v>
      </c>
      <c r="R59" s="286">
        <f t="shared" si="15"/>
        <v>407</v>
      </c>
      <c r="S59" s="286">
        <f t="shared" si="15"/>
        <v>515</v>
      </c>
      <c r="T59" s="286">
        <f t="shared" si="15"/>
        <v>922</v>
      </c>
    </row>
    <row r="60" spans="1:20" x14ac:dyDescent="0.3">
      <c r="A60" s="107"/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</row>
    <row r="61" spans="1:20" ht="30" x14ac:dyDescent="0.3">
      <c r="A61" s="442" t="s">
        <v>80</v>
      </c>
      <c r="B61" s="442"/>
      <c r="C61" s="442"/>
      <c r="D61" s="442"/>
      <c r="E61" s="442"/>
      <c r="F61" s="442"/>
      <c r="G61" s="442"/>
      <c r="H61" s="442"/>
      <c r="I61" s="442"/>
      <c r="J61" s="442"/>
      <c r="K61" s="442"/>
      <c r="L61" s="442"/>
      <c r="M61" s="442"/>
      <c r="N61" s="442"/>
      <c r="O61" s="442"/>
      <c r="P61" s="442"/>
      <c r="Q61" s="442"/>
      <c r="R61" s="442"/>
      <c r="S61" s="107"/>
      <c r="T61" s="107"/>
    </row>
    <row r="62" spans="1:20" x14ac:dyDescent="0.3">
      <c r="A62" s="431" t="s">
        <v>90</v>
      </c>
      <c r="B62" s="431"/>
      <c r="C62" s="431"/>
      <c r="D62" s="431"/>
      <c r="E62" s="431"/>
      <c r="F62" s="431"/>
      <c r="G62" s="431"/>
      <c r="H62" s="431"/>
      <c r="I62" s="431"/>
      <c r="J62" s="431"/>
      <c r="K62" s="431"/>
      <c r="L62" s="431"/>
      <c r="M62" s="431"/>
      <c r="N62" s="431"/>
      <c r="O62" s="431"/>
      <c r="P62" s="431"/>
      <c r="Q62" s="431"/>
      <c r="R62" s="431"/>
      <c r="S62" s="107"/>
      <c r="T62" s="107"/>
    </row>
    <row r="63" spans="1:20" x14ac:dyDescent="0.3">
      <c r="A63" s="107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</row>
    <row r="64" spans="1:20" ht="22.8" x14ac:dyDescent="0.3">
      <c r="A64" s="375" t="s">
        <v>91</v>
      </c>
      <c r="B64" s="375"/>
      <c r="C64" s="375"/>
      <c r="D64" s="375"/>
      <c r="E64" s="375"/>
      <c r="F64" s="375"/>
      <c r="G64" s="375"/>
      <c r="H64" s="375"/>
      <c r="I64" s="375"/>
      <c r="J64" s="375"/>
      <c r="K64" s="375"/>
      <c r="L64" s="375"/>
      <c r="M64" s="375"/>
      <c r="N64" s="375"/>
      <c r="O64" s="375"/>
      <c r="P64" s="375"/>
      <c r="Q64" s="375"/>
      <c r="R64" s="375"/>
      <c r="S64" s="107"/>
      <c r="T64" s="107"/>
    </row>
    <row r="65" spans="1:20" ht="21" thickBot="1" x14ac:dyDescent="0.35">
      <c r="A65" s="365" t="s">
        <v>2</v>
      </c>
      <c r="B65" s="365"/>
      <c r="C65" s="365"/>
      <c r="D65" s="365"/>
      <c r="E65" s="365"/>
      <c r="F65" s="365"/>
      <c r="G65" s="365"/>
      <c r="H65" s="365"/>
      <c r="I65" s="365"/>
      <c r="J65" s="365"/>
      <c r="K65" s="365"/>
      <c r="L65" s="365"/>
      <c r="M65" s="365"/>
      <c r="N65" s="365"/>
      <c r="O65" s="365"/>
      <c r="P65" s="365"/>
      <c r="Q65" s="365"/>
      <c r="R65" s="365"/>
      <c r="S65" s="107"/>
      <c r="T65" s="107"/>
    </row>
    <row r="66" spans="1:20" ht="21" thickBot="1" x14ac:dyDescent="0.35">
      <c r="A66" s="366" t="s">
        <v>44</v>
      </c>
      <c r="B66" s="368" t="s">
        <v>11</v>
      </c>
      <c r="C66" s="369"/>
      <c r="D66" s="368" t="s">
        <v>4</v>
      </c>
      <c r="E66" s="369"/>
      <c r="F66" s="368" t="s">
        <v>5</v>
      </c>
      <c r="G66" s="369"/>
      <c r="H66" s="370" t="s">
        <v>45</v>
      </c>
      <c r="I66" s="371"/>
      <c r="J66" s="368" t="s">
        <v>46</v>
      </c>
      <c r="K66" s="369"/>
      <c r="L66" s="370" t="s">
        <v>47</v>
      </c>
      <c r="M66" s="371"/>
      <c r="N66" s="368" t="s">
        <v>48</v>
      </c>
      <c r="O66" s="369"/>
      <c r="P66" s="368" t="s">
        <v>49</v>
      </c>
      <c r="Q66" s="369"/>
      <c r="R66" s="361" t="s">
        <v>50</v>
      </c>
      <c r="S66" s="361" t="s">
        <v>51</v>
      </c>
      <c r="T66" s="107"/>
    </row>
    <row r="67" spans="1:20" ht="17.399999999999999" thickBot="1" x14ac:dyDescent="0.35">
      <c r="A67" s="367"/>
      <c r="B67" s="189" t="s">
        <v>16</v>
      </c>
      <c r="C67" s="190" t="s">
        <v>15</v>
      </c>
      <c r="D67" s="189" t="s">
        <v>16</v>
      </c>
      <c r="E67" s="190" t="s">
        <v>15</v>
      </c>
      <c r="F67" s="189" t="s">
        <v>16</v>
      </c>
      <c r="G67" s="190" t="s">
        <v>15</v>
      </c>
      <c r="H67" s="191" t="s">
        <v>16</v>
      </c>
      <c r="I67" s="192" t="s">
        <v>15</v>
      </c>
      <c r="J67" s="189" t="s">
        <v>16</v>
      </c>
      <c r="K67" s="190" t="s">
        <v>15</v>
      </c>
      <c r="L67" s="191" t="s">
        <v>16</v>
      </c>
      <c r="M67" s="192" t="s">
        <v>15</v>
      </c>
      <c r="N67" s="189" t="s">
        <v>16</v>
      </c>
      <c r="O67" s="190" t="s">
        <v>15</v>
      </c>
      <c r="P67" s="189" t="s">
        <v>16</v>
      </c>
      <c r="Q67" s="190" t="s">
        <v>15</v>
      </c>
      <c r="R67" s="372"/>
      <c r="S67" s="362"/>
      <c r="T67" s="107"/>
    </row>
    <row r="68" spans="1:20" ht="52.8" thickBot="1" x14ac:dyDescent="0.35">
      <c r="A68" s="207" t="s">
        <v>52</v>
      </c>
      <c r="B68" s="208">
        <v>2</v>
      </c>
      <c r="C68" s="209">
        <v>2</v>
      </c>
      <c r="D68" s="208">
        <v>1</v>
      </c>
      <c r="E68" s="209">
        <v>0</v>
      </c>
      <c r="F68" s="208">
        <v>1</v>
      </c>
      <c r="G68" s="209">
        <v>0</v>
      </c>
      <c r="H68" s="210">
        <v>1</v>
      </c>
      <c r="I68" s="211">
        <v>0</v>
      </c>
      <c r="J68" s="208">
        <v>4</v>
      </c>
      <c r="K68" s="209">
        <v>1</v>
      </c>
      <c r="L68" s="210">
        <v>0</v>
      </c>
      <c r="M68" s="211">
        <v>0</v>
      </c>
      <c r="N68" s="208">
        <v>4</v>
      </c>
      <c r="O68" s="209">
        <v>2</v>
      </c>
      <c r="P68" s="208">
        <v>0</v>
      </c>
      <c r="Q68" s="209">
        <v>2</v>
      </c>
      <c r="R68" s="212">
        <v>20</v>
      </c>
      <c r="S68" s="213">
        <v>40</v>
      </c>
      <c r="T68" s="107"/>
    </row>
    <row r="69" spans="1:20" ht="35.4" thickBot="1" x14ac:dyDescent="0.35">
      <c r="A69" s="207" t="s">
        <v>53</v>
      </c>
      <c r="B69" s="208">
        <v>1</v>
      </c>
      <c r="C69" s="209">
        <v>1</v>
      </c>
      <c r="D69" s="208">
        <v>2</v>
      </c>
      <c r="E69" s="209">
        <v>0</v>
      </c>
      <c r="F69" s="208">
        <v>1</v>
      </c>
      <c r="G69" s="209">
        <v>0</v>
      </c>
      <c r="H69" s="210">
        <v>0</v>
      </c>
      <c r="I69" s="211">
        <v>0</v>
      </c>
      <c r="J69" s="208">
        <v>1</v>
      </c>
      <c r="K69" s="209">
        <v>1</v>
      </c>
      <c r="L69" s="210">
        <v>0</v>
      </c>
      <c r="M69" s="211">
        <v>0</v>
      </c>
      <c r="N69" s="208">
        <v>3</v>
      </c>
      <c r="O69" s="209">
        <v>2</v>
      </c>
      <c r="P69" s="208">
        <v>0</v>
      </c>
      <c r="Q69" s="209">
        <v>1</v>
      </c>
      <c r="R69" s="212">
        <v>13</v>
      </c>
      <c r="S69" s="213">
        <v>30</v>
      </c>
      <c r="T69" s="107"/>
    </row>
    <row r="70" spans="1:20" ht="52.8" thickBot="1" x14ac:dyDescent="0.35">
      <c r="A70" s="207" t="s">
        <v>54</v>
      </c>
      <c r="B70" s="208">
        <v>1</v>
      </c>
      <c r="C70" s="209">
        <v>1</v>
      </c>
      <c r="D70" s="208">
        <v>0</v>
      </c>
      <c r="E70" s="209">
        <v>3</v>
      </c>
      <c r="F70" s="208">
        <v>0</v>
      </c>
      <c r="G70" s="209">
        <v>0</v>
      </c>
      <c r="H70" s="210">
        <v>1</v>
      </c>
      <c r="I70" s="211">
        <v>0</v>
      </c>
      <c r="J70" s="208">
        <v>3</v>
      </c>
      <c r="K70" s="209">
        <v>3</v>
      </c>
      <c r="L70" s="210">
        <v>0</v>
      </c>
      <c r="M70" s="211">
        <v>0</v>
      </c>
      <c r="N70" s="208">
        <v>7</v>
      </c>
      <c r="O70" s="209">
        <v>5</v>
      </c>
      <c r="P70" s="208">
        <v>3</v>
      </c>
      <c r="Q70" s="209">
        <v>2</v>
      </c>
      <c r="R70" s="212">
        <v>29</v>
      </c>
      <c r="S70" s="213">
        <v>30</v>
      </c>
      <c r="T70" s="107"/>
    </row>
    <row r="71" spans="1:20" ht="21" thickBot="1" x14ac:dyDescent="0.35">
      <c r="A71" s="200" t="s">
        <v>55</v>
      </c>
      <c r="B71" s="196">
        <v>5</v>
      </c>
      <c r="C71" s="197">
        <v>1</v>
      </c>
      <c r="D71" s="196">
        <v>4</v>
      </c>
      <c r="E71" s="197">
        <v>1</v>
      </c>
      <c r="F71" s="196">
        <v>2</v>
      </c>
      <c r="G71" s="197">
        <v>0</v>
      </c>
      <c r="H71" s="198">
        <v>1</v>
      </c>
      <c r="I71" s="199">
        <v>1</v>
      </c>
      <c r="J71" s="196">
        <v>3</v>
      </c>
      <c r="K71" s="197">
        <v>1</v>
      </c>
      <c r="L71" s="198">
        <v>2</v>
      </c>
      <c r="M71" s="199">
        <v>0</v>
      </c>
      <c r="N71" s="196">
        <v>3</v>
      </c>
      <c r="O71" s="197">
        <v>2</v>
      </c>
      <c r="P71" s="196">
        <v>0</v>
      </c>
      <c r="Q71" s="197">
        <v>0</v>
      </c>
      <c r="R71" s="194">
        <v>26</v>
      </c>
      <c r="S71" s="193">
        <v>40</v>
      </c>
      <c r="T71" s="107"/>
    </row>
    <row r="72" spans="1:20" ht="35.4" thickBot="1" x14ac:dyDescent="0.35">
      <c r="A72" s="223" t="s">
        <v>39</v>
      </c>
      <c r="B72" s="270">
        <v>9</v>
      </c>
      <c r="C72" s="270">
        <v>5</v>
      </c>
      <c r="D72" s="270">
        <v>7</v>
      </c>
      <c r="E72" s="270">
        <v>4</v>
      </c>
      <c r="F72" s="270">
        <v>4</v>
      </c>
      <c r="G72" s="270">
        <v>0</v>
      </c>
      <c r="H72" s="270">
        <v>3</v>
      </c>
      <c r="I72" s="270">
        <v>1</v>
      </c>
      <c r="J72" s="270">
        <v>11</v>
      </c>
      <c r="K72" s="270">
        <v>6</v>
      </c>
      <c r="L72" s="270">
        <v>2</v>
      </c>
      <c r="M72" s="270">
        <v>0</v>
      </c>
      <c r="N72" s="270">
        <v>17</v>
      </c>
      <c r="O72" s="270">
        <v>11</v>
      </c>
      <c r="P72" s="270">
        <v>3</v>
      </c>
      <c r="Q72" s="270">
        <v>5</v>
      </c>
      <c r="R72" s="269">
        <v>88</v>
      </c>
      <c r="S72" s="265"/>
      <c r="T72" s="107"/>
    </row>
    <row r="73" spans="1:20" ht="35.4" thickBot="1" x14ac:dyDescent="0.35">
      <c r="A73" s="222" t="s">
        <v>56</v>
      </c>
      <c r="B73" s="416">
        <v>14</v>
      </c>
      <c r="C73" s="417"/>
      <c r="D73" s="416">
        <v>11</v>
      </c>
      <c r="E73" s="417"/>
      <c r="F73" s="416">
        <v>4</v>
      </c>
      <c r="G73" s="417"/>
      <c r="H73" s="416">
        <v>4</v>
      </c>
      <c r="I73" s="417"/>
      <c r="J73" s="416">
        <v>17</v>
      </c>
      <c r="K73" s="417"/>
      <c r="L73" s="416">
        <v>2</v>
      </c>
      <c r="M73" s="417"/>
      <c r="N73" s="416">
        <v>28</v>
      </c>
      <c r="O73" s="417"/>
      <c r="P73" s="416">
        <v>8</v>
      </c>
      <c r="Q73" s="417"/>
      <c r="R73" s="266">
        <v>88</v>
      </c>
      <c r="S73" s="267">
        <v>140</v>
      </c>
      <c r="T73" s="107"/>
    </row>
    <row r="74" spans="1:20" ht="21" thickBot="1" x14ac:dyDescent="0.35">
      <c r="A74" s="365" t="s">
        <v>42</v>
      </c>
      <c r="B74" s="365"/>
      <c r="C74" s="365"/>
      <c r="D74" s="365"/>
      <c r="E74" s="365"/>
      <c r="F74" s="365"/>
      <c r="G74" s="365"/>
      <c r="H74" s="365"/>
      <c r="I74" s="365"/>
      <c r="J74" s="365"/>
      <c r="K74" s="365"/>
      <c r="L74" s="365"/>
      <c r="M74" s="365"/>
      <c r="N74" s="365"/>
      <c r="O74" s="365"/>
      <c r="P74" s="365"/>
      <c r="Q74" s="365"/>
      <c r="R74" s="365"/>
      <c r="S74" s="107"/>
      <c r="T74" s="107"/>
    </row>
    <row r="75" spans="1:20" ht="21" thickBot="1" x14ac:dyDescent="0.35">
      <c r="A75" s="366" t="s">
        <v>44</v>
      </c>
      <c r="B75" s="368" t="s">
        <v>11</v>
      </c>
      <c r="C75" s="369"/>
      <c r="D75" s="368" t="s">
        <v>4</v>
      </c>
      <c r="E75" s="369"/>
      <c r="F75" s="368" t="s">
        <v>5</v>
      </c>
      <c r="G75" s="369"/>
      <c r="H75" s="370" t="s">
        <v>45</v>
      </c>
      <c r="I75" s="371"/>
      <c r="J75" s="368" t="s">
        <v>46</v>
      </c>
      <c r="K75" s="369"/>
      <c r="L75" s="370" t="s">
        <v>47</v>
      </c>
      <c r="M75" s="371"/>
      <c r="N75" s="368" t="s">
        <v>48</v>
      </c>
      <c r="O75" s="369"/>
      <c r="P75" s="368" t="s">
        <v>49</v>
      </c>
      <c r="Q75" s="369"/>
      <c r="R75" s="361" t="s">
        <v>50</v>
      </c>
      <c r="S75" s="361" t="s">
        <v>51</v>
      </c>
      <c r="T75" s="107"/>
    </row>
    <row r="76" spans="1:20" ht="17.399999999999999" thickBot="1" x14ac:dyDescent="0.35">
      <c r="A76" s="367"/>
      <c r="B76" s="189" t="s">
        <v>16</v>
      </c>
      <c r="C76" s="190" t="s">
        <v>15</v>
      </c>
      <c r="D76" s="189" t="s">
        <v>16</v>
      </c>
      <c r="E76" s="190" t="s">
        <v>15</v>
      </c>
      <c r="F76" s="189" t="s">
        <v>16</v>
      </c>
      <c r="G76" s="190" t="s">
        <v>15</v>
      </c>
      <c r="H76" s="191" t="s">
        <v>16</v>
      </c>
      <c r="I76" s="192" t="s">
        <v>15</v>
      </c>
      <c r="J76" s="189" t="s">
        <v>16</v>
      </c>
      <c r="K76" s="190" t="s">
        <v>15</v>
      </c>
      <c r="L76" s="191" t="s">
        <v>16</v>
      </c>
      <c r="M76" s="192" t="s">
        <v>15</v>
      </c>
      <c r="N76" s="189" t="s">
        <v>16</v>
      </c>
      <c r="O76" s="190" t="s">
        <v>15</v>
      </c>
      <c r="P76" s="189" t="s">
        <v>16</v>
      </c>
      <c r="Q76" s="190" t="s">
        <v>15</v>
      </c>
      <c r="R76" s="372"/>
      <c r="S76" s="362"/>
      <c r="T76" s="107"/>
    </row>
    <row r="77" spans="1:20" ht="35.4" thickBot="1" x14ac:dyDescent="0.35">
      <c r="A77" s="207" t="s">
        <v>52</v>
      </c>
      <c r="B77" s="208">
        <v>4</v>
      </c>
      <c r="C77" s="209">
        <v>1</v>
      </c>
      <c r="D77" s="208">
        <v>2</v>
      </c>
      <c r="E77" s="209">
        <v>1</v>
      </c>
      <c r="F77" s="208">
        <v>0</v>
      </c>
      <c r="G77" s="209">
        <v>1</v>
      </c>
      <c r="H77" s="210">
        <v>1</v>
      </c>
      <c r="I77" s="211">
        <v>1</v>
      </c>
      <c r="J77" s="208">
        <v>2</v>
      </c>
      <c r="K77" s="209">
        <v>3</v>
      </c>
      <c r="L77" s="210">
        <v>0</v>
      </c>
      <c r="M77" s="211">
        <v>0</v>
      </c>
      <c r="N77" s="208">
        <v>1</v>
      </c>
      <c r="O77" s="209">
        <v>3</v>
      </c>
      <c r="P77" s="208">
        <v>1</v>
      </c>
      <c r="Q77" s="209">
        <v>0</v>
      </c>
      <c r="R77" s="212">
        <v>21</v>
      </c>
      <c r="S77" s="213">
        <v>40</v>
      </c>
      <c r="T77" s="107"/>
    </row>
    <row r="78" spans="1:20" ht="21" thickBot="1" x14ac:dyDescent="0.35">
      <c r="A78" s="207" t="s">
        <v>53</v>
      </c>
      <c r="B78" s="208">
        <v>2</v>
      </c>
      <c r="C78" s="209">
        <v>0</v>
      </c>
      <c r="D78" s="208">
        <v>3</v>
      </c>
      <c r="E78" s="209">
        <v>0</v>
      </c>
      <c r="F78" s="208">
        <v>0</v>
      </c>
      <c r="G78" s="209">
        <v>0</v>
      </c>
      <c r="H78" s="210">
        <v>2</v>
      </c>
      <c r="I78" s="211">
        <v>0</v>
      </c>
      <c r="J78" s="208">
        <v>4</v>
      </c>
      <c r="K78" s="209">
        <v>3</v>
      </c>
      <c r="L78" s="210">
        <v>0</v>
      </c>
      <c r="M78" s="211">
        <v>0</v>
      </c>
      <c r="N78" s="208">
        <v>3</v>
      </c>
      <c r="O78" s="209">
        <v>1</v>
      </c>
      <c r="P78" s="208">
        <v>2</v>
      </c>
      <c r="Q78" s="209">
        <v>0</v>
      </c>
      <c r="R78" s="212">
        <v>20</v>
      </c>
      <c r="S78" s="213">
        <v>30</v>
      </c>
      <c r="T78" s="107"/>
    </row>
    <row r="79" spans="1:20" ht="35.4" thickBot="1" x14ac:dyDescent="0.35">
      <c r="A79" s="207" t="s">
        <v>54</v>
      </c>
      <c r="B79" s="208">
        <v>3</v>
      </c>
      <c r="C79" s="209">
        <v>1</v>
      </c>
      <c r="D79" s="208">
        <v>1</v>
      </c>
      <c r="E79" s="209">
        <v>2</v>
      </c>
      <c r="F79" s="208">
        <v>0</v>
      </c>
      <c r="G79" s="209">
        <v>0</v>
      </c>
      <c r="H79" s="210">
        <v>1</v>
      </c>
      <c r="I79" s="211">
        <v>0</v>
      </c>
      <c r="J79" s="208">
        <v>6</v>
      </c>
      <c r="K79" s="209">
        <v>3</v>
      </c>
      <c r="L79" s="210">
        <v>0</v>
      </c>
      <c r="M79" s="211">
        <v>0</v>
      </c>
      <c r="N79" s="208">
        <v>1</v>
      </c>
      <c r="O79" s="209">
        <v>6</v>
      </c>
      <c r="P79" s="208">
        <v>1</v>
      </c>
      <c r="Q79" s="209">
        <v>1</v>
      </c>
      <c r="R79" s="212">
        <v>26</v>
      </c>
      <c r="S79" s="213">
        <v>30</v>
      </c>
      <c r="T79" s="107"/>
    </row>
    <row r="80" spans="1:20" ht="21" thickBot="1" x14ac:dyDescent="0.35">
      <c r="A80" s="201" t="s">
        <v>55</v>
      </c>
      <c r="B80" s="196">
        <v>3</v>
      </c>
      <c r="C80" s="197">
        <v>6</v>
      </c>
      <c r="D80" s="196">
        <v>4</v>
      </c>
      <c r="E80" s="197">
        <v>0</v>
      </c>
      <c r="F80" s="196">
        <v>1</v>
      </c>
      <c r="G80" s="197">
        <v>0</v>
      </c>
      <c r="H80" s="198">
        <v>1</v>
      </c>
      <c r="I80" s="199">
        <v>0</v>
      </c>
      <c r="J80" s="196">
        <v>5</v>
      </c>
      <c r="K80" s="197">
        <v>2</v>
      </c>
      <c r="L80" s="198">
        <v>1</v>
      </c>
      <c r="M80" s="199">
        <v>0</v>
      </c>
      <c r="N80" s="196">
        <v>4</v>
      </c>
      <c r="O80" s="197">
        <v>2</v>
      </c>
      <c r="P80" s="196">
        <v>4</v>
      </c>
      <c r="Q80" s="197">
        <v>2</v>
      </c>
      <c r="R80" s="194">
        <v>35</v>
      </c>
      <c r="S80" s="193">
        <v>40</v>
      </c>
      <c r="T80" s="107"/>
    </row>
    <row r="81" spans="1:20" ht="35.4" thickBot="1" x14ac:dyDescent="0.35">
      <c r="A81" s="223" t="s">
        <v>39</v>
      </c>
      <c r="B81" s="270">
        <v>12</v>
      </c>
      <c r="C81" s="270">
        <v>8</v>
      </c>
      <c r="D81" s="270">
        <v>10</v>
      </c>
      <c r="E81" s="270">
        <v>3</v>
      </c>
      <c r="F81" s="270">
        <v>1</v>
      </c>
      <c r="G81" s="270">
        <v>1</v>
      </c>
      <c r="H81" s="270">
        <v>5</v>
      </c>
      <c r="I81" s="270">
        <v>1</v>
      </c>
      <c r="J81" s="270">
        <v>17</v>
      </c>
      <c r="K81" s="270">
        <v>11</v>
      </c>
      <c r="L81" s="270">
        <v>1</v>
      </c>
      <c r="M81" s="270">
        <v>0</v>
      </c>
      <c r="N81" s="270">
        <v>9</v>
      </c>
      <c r="O81" s="270">
        <v>12</v>
      </c>
      <c r="P81" s="270">
        <v>8</v>
      </c>
      <c r="Q81" s="270">
        <v>3</v>
      </c>
      <c r="R81" s="269">
        <v>102</v>
      </c>
      <c r="S81" s="265"/>
      <c r="T81" s="107"/>
    </row>
    <row r="82" spans="1:20" ht="35.4" thickBot="1" x14ac:dyDescent="0.35">
      <c r="A82" s="222" t="s">
        <v>56</v>
      </c>
      <c r="B82" s="416">
        <v>20</v>
      </c>
      <c r="C82" s="417"/>
      <c r="D82" s="416">
        <v>13</v>
      </c>
      <c r="E82" s="417"/>
      <c r="F82" s="416">
        <v>2</v>
      </c>
      <c r="G82" s="417"/>
      <c r="H82" s="416">
        <v>6</v>
      </c>
      <c r="I82" s="417"/>
      <c r="J82" s="416">
        <v>28</v>
      </c>
      <c r="K82" s="417"/>
      <c r="L82" s="416">
        <v>1</v>
      </c>
      <c r="M82" s="417"/>
      <c r="N82" s="416">
        <v>21</v>
      </c>
      <c r="O82" s="417"/>
      <c r="P82" s="416">
        <v>11</v>
      </c>
      <c r="Q82" s="417"/>
      <c r="R82" s="266">
        <v>102</v>
      </c>
      <c r="S82" s="267">
        <v>140</v>
      </c>
      <c r="T82" s="107"/>
    </row>
    <row r="83" spans="1:20" ht="18" thickBot="1" x14ac:dyDescent="0.35">
      <c r="A83" s="202"/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</row>
    <row r="84" spans="1:20" ht="35.4" thickBot="1" x14ac:dyDescent="0.35">
      <c r="A84" s="226" t="s">
        <v>57</v>
      </c>
      <c r="B84" s="357">
        <v>14</v>
      </c>
      <c r="C84" s="357"/>
      <c r="D84" s="357">
        <v>11</v>
      </c>
      <c r="E84" s="357"/>
      <c r="F84" s="357">
        <v>4</v>
      </c>
      <c r="G84" s="357"/>
      <c r="H84" s="357">
        <v>4</v>
      </c>
      <c r="I84" s="357"/>
      <c r="J84" s="357">
        <v>17</v>
      </c>
      <c r="K84" s="357"/>
      <c r="L84" s="357">
        <v>2</v>
      </c>
      <c r="M84" s="357"/>
      <c r="N84" s="357">
        <v>28</v>
      </c>
      <c r="O84" s="357"/>
      <c r="P84" s="357">
        <v>8</v>
      </c>
      <c r="Q84" s="357"/>
      <c r="R84" s="227">
        <v>88</v>
      </c>
      <c r="S84" s="107"/>
      <c r="T84" s="107"/>
    </row>
    <row r="85" spans="1:20" ht="35.4" thickBot="1" x14ac:dyDescent="0.35">
      <c r="A85" s="226" t="s">
        <v>58</v>
      </c>
      <c r="B85" s="360">
        <v>20</v>
      </c>
      <c r="C85" s="360"/>
      <c r="D85" s="360">
        <v>13</v>
      </c>
      <c r="E85" s="360"/>
      <c r="F85" s="360">
        <v>2</v>
      </c>
      <c r="G85" s="360"/>
      <c r="H85" s="360">
        <v>6</v>
      </c>
      <c r="I85" s="360"/>
      <c r="J85" s="360">
        <v>28</v>
      </c>
      <c r="K85" s="360"/>
      <c r="L85" s="360">
        <v>1</v>
      </c>
      <c r="M85" s="360"/>
      <c r="N85" s="360">
        <v>21</v>
      </c>
      <c r="O85" s="360"/>
      <c r="P85" s="360">
        <v>11</v>
      </c>
      <c r="Q85" s="360"/>
      <c r="R85" s="227">
        <v>102</v>
      </c>
      <c r="S85" s="107"/>
      <c r="T85" s="107"/>
    </row>
    <row r="86" spans="1:20" ht="52.8" thickBot="1" x14ac:dyDescent="0.35">
      <c r="A86" s="226" t="s">
        <v>59</v>
      </c>
      <c r="B86" s="358">
        <v>34</v>
      </c>
      <c r="C86" s="359"/>
      <c r="D86" s="358">
        <v>24</v>
      </c>
      <c r="E86" s="359"/>
      <c r="F86" s="358">
        <v>6</v>
      </c>
      <c r="G86" s="359"/>
      <c r="H86" s="358">
        <v>10</v>
      </c>
      <c r="I86" s="359"/>
      <c r="J86" s="358">
        <v>45</v>
      </c>
      <c r="K86" s="359"/>
      <c r="L86" s="358">
        <v>3</v>
      </c>
      <c r="M86" s="359"/>
      <c r="N86" s="358">
        <v>49</v>
      </c>
      <c r="O86" s="359"/>
      <c r="P86" s="358">
        <v>19</v>
      </c>
      <c r="Q86" s="359"/>
      <c r="R86" s="227">
        <v>190</v>
      </c>
      <c r="S86" s="107"/>
      <c r="T86" s="107"/>
    </row>
    <row r="87" spans="1:20" x14ac:dyDescent="0.3">
      <c r="A87" s="107"/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</row>
    <row r="88" spans="1:20" x14ac:dyDescent="0.3">
      <c r="A88" s="107"/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</row>
    <row r="89" spans="1:20" ht="31.2" customHeight="1" x14ac:dyDescent="0.3">
      <c r="A89" s="108" t="s">
        <v>60</v>
      </c>
      <c r="B89" s="108" t="s">
        <v>4</v>
      </c>
      <c r="C89" s="108" t="s">
        <v>5</v>
      </c>
      <c r="D89" s="108" t="s">
        <v>61</v>
      </c>
      <c r="E89" s="108" t="s">
        <v>37</v>
      </c>
      <c r="F89" s="108" t="s">
        <v>38</v>
      </c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</row>
    <row r="90" spans="1:20" ht="31.2" customHeight="1" x14ac:dyDescent="0.3">
      <c r="A90" s="166" t="s">
        <v>64</v>
      </c>
      <c r="B90" s="166">
        <f>B21+C21</f>
        <v>120</v>
      </c>
      <c r="C90" s="166">
        <f>D21+E21</f>
        <v>21</v>
      </c>
      <c r="D90" s="166">
        <f>SUM(F21:O21)</f>
        <v>353</v>
      </c>
      <c r="E90" s="166">
        <f>P21+Q21</f>
        <v>298</v>
      </c>
      <c r="F90" s="298">
        <f>SUM(B90:E90)</f>
        <v>792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</row>
    <row r="91" spans="1:20" ht="31.2" customHeight="1" x14ac:dyDescent="0.3">
      <c r="A91" s="166" t="s">
        <v>65</v>
      </c>
      <c r="B91" s="166">
        <f>B40+C40</f>
        <v>167</v>
      </c>
      <c r="C91" s="166">
        <f>D40+E40</f>
        <v>25</v>
      </c>
      <c r="D91" s="166">
        <f>SUM(F40:O40)</f>
        <v>441</v>
      </c>
      <c r="E91" s="166">
        <f>P40+Q40</f>
        <v>330</v>
      </c>
      <c r="F91" s="298">
        <f t="shared" ref="F91:F95" si="16">SUM(B91:E91)</f>
        <v>963</v>
      </c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</row>
    <row r="92" spans="1:20" ht="31.2" customHeight="1" x14ac:dyDescent="0.3">
      <c r="A92" s="166" t="s">
        <v>66</v>
      </c>
      <c r="B92" s="166">
        <f>B59+C59</f>
        <v>185</v>
      </c>
      <c r="C92" s="166">
        <f>D59+E59</f>
        <v>29</v>
      </c>
      <c r="D92" s="166">
        <f>SUM(F59:O59)</f>
        <v>432</v>
      </c>
      <c r="E92" s="166">
        <f>P59+Q59</f>
        <v>276</v>
      </c>
      <c r="F92" s="298">
        <f t="shared" si="16"/>
        <v>922</v>
      </c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</row>
    <row r="93" spans="1:20" ht="31.2" customHeight="1" x14ac:dyDescent="0.3">
      <c r="A93" s="275" t="s">
        <v>73</v>
      </c>
      <c r="B93" s="167">
        <f>D73</f>
        <v>11</v>
      </c>
      <c r="C93" s="167">
        <f>F73</f>
        <v>4</v>
      </c>
      <c r="D93" s="167">
        <f>SUM(H73:Q73)</f>
        <v>59</v>
      </c>
      <c r="E93" s="167">
        <f>B73</f>
        <v>14</v>
      </c>
      <c r="F93" s="299">
        <f t="shared" si="16"/>
        <v>88</v>
      </c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</row>
    <row r="94" spans="1:20" ht="31.2" customHeight="1" x14ac:dyDescent="0.3">
      <c r="A94" s="275" t="s">
        <v>74</v>
      </c>
      <c r="B94" s="167">
        <f>D82</f>
        <v>13</v>
      </c>
      <c r="C94" s="167">
        <f>F82</f>
        <v>2</v>
      </c>
      <c r="D94" s="167">
        <f>SUM(H82:Q82)</f>
        <v>67</v>
      </c>
      <c r="E94" s="167">
        <f>B82</f>
        <v>20</v>
      </c>
      <c r="F94" s="299">
        <f t="shared" si="16"/>
        <v>102</v>
      </c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</row>
    <row r="95" spans="1:20" x14ac:dyDescent="0.3">
      <c r="A95" s="109" t="s">
        <v>12</v>
      </c>
      <c r="B95" s="109">
        <f>SUM(B90:B94)</f>
        <v>496</v>
      </c>
      <c r="C95" s="109">
        <f t="shared" ref="C95:E95" si="17">SUM(C90:C94)</f>
        <v>81</v>
      </c>
      <c r="D95" s="109">
        <f t="shared" si="17"/>
        <v>1352</v>
      </c>
      <c r="E95" s="109">
        <f t="shared" si="17"/>
        <v>938</v>
      </c>
      <c r="F95" s="109">
        <f t="shared" si="16"/>
        <v>2867</v>
      </c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</row>
    <row r="96" spans="1:20" x14ac:dyDescent="0.3">
      <c r="A96" s="107"/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</row>
    <row r="97" spans="1:20" ht="21" customHeight="1" x14ac:dyDescent="0.3">
      <c r="A97" s="108" t="s">
        <v>78</v>
      </c>
      <c r="B97" s="108" t="s">
        <v>67</v>
      </c>
      <c r="C97" s="108" t="s">
        <v>61</v>
      </c>
      <c r="D97" s="108" t="s">
        <v>11</v>
      </c>
      <c r="E97" s="108" t="s">
        <v>68</v>
      </c>
      <c r="F97" s="108" t="s">
        <v>69</v>
      </c>
      <c r="G97" s="108" t="s">
        <v>12</v>
      </c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</row>
    <row r="98" spans="1:20" ht="21" customHeight="1" x14ac:dyDescent="0.3">
      <c r="A98" s="166" t="s">
        <v>70</v>
      </c>
      <c r="B98" s="166">
        <f>SUM(B7:E11)+SUM(B13:E17)+SUM(B26:E30)+SUM(B32:E36)+SUM(B45:E49)+SUM(B51:E55)</f>
        <v>197</v>
      </c>
      <c r="C98" s="166">
        <f>SUM(F7:O11)+SUM(F13:O17)+SUM(F26:O30)+SUM(F32:O36)+SUM(F45:O49)+SUM(F51:O55)</f>
        <v>551</v>
      </c>
      <c r="D98" s="166">
        <f>SUM(P7:Q11)+SUM(P13:Q17)+SUM(P26:Q30)+SUM(P32:Q36)+SUM(P45:Q49)+SUM(P51:Q55)</f>
        <v>223</v>
      </c>
      <c r="E98" s="166">
        <f>SUM(R7:R11)+SUM(R13:R17)+SUM(S26:S30)+SUM(S32:S36)+SUM(S45:S49)+SUM(S51:S55)</f>
        <v>487</v>
      </c>
      <c r="F98" s="166">
        <f>SUM(S7:S11)+SUM(S13:S17)+SUM(R26:R30)+SUM(R32:R36)+SUM(R45:R49)+SUM(R51:R55)-1</f>
        <v>484</v>
      </c>
      <c r="G98" s="298">
        <f>E98+F98</f>
        <v>971</v>
      </c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</row>
    <row r="99" spans="1:20" ht="21" customHeight="1" x14ac:dyDescent="0.3">
      <c r="A99" s="166" t="s">
        <v>71</v>
      </c>
      <c r="B99" s="166">
        <f>SUM(B12:E12)+SUM(B18:E18)+SUM(B31:E31)+SUM(B37:E37)+SUM(B50:E50)+SUM(B56:E56)</f>
        <v>287</v>
      </c>
      <c r="C99" s="166">
        <f>SUM(F12:O12)+SUM(F18:O18)+SUM(F31:O31)+SUM(F37:O37)+SUM(F50:O50)+SUM(F56:O56)</f>
        <v>490</v>
      </c>
      <c r="D99" s="166">
        <f>P12+Q12+P18+Q18+P31+Q31+P37+Q37+P50+Q50+P56+Q56</f>
        <v>527</v>
      </c>
      <c r="E99" s="166">
        <f>R12+R18+S31+S37+S50+S56</f>
        <v>758</v>
      </c>
      <c r="F99" s="166">
        <f>S12+S18+R31+R37+R50+R56</f>
        <v>546</v>
      </c>
      <c r="G99" s="298">
        <f t="shared" ref="G99:G102" si="18">E99+F99</f>
        <v>1304</v>
      </c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</row>
    <row r="100" spans="1:20" ht="21" customHeight="1" x14ac:dyDescent="0.3">
      <c r="A100" s="166" t="s">
        <v>72</v>
      </c>
      <c r="B100" s="166">
        <f>SUM(B19:E19)+SUM(B38:E38)+SUM(B57:E57)</f>
        <v>36</v>
      </c>
      <c r="C100" s="166">
        <f>SUM(F19:O19)+SUM(F38:O38)+SUM(F57:O57)</f>
        <v>67</v>
      </c>
      <c r="D100" s="166">
        <f>P19+Q19+P38+Q38+P57+Q57</f>
        <v>89</v>
      </c>
      <c r="E100" s="166">
        <f>R19+S38+S57</f>
        <v>146</v>
      </c>
      <c r="F100" s="166">
        <f>S19+R38+R57</f>
        <v>46</v>
      </c>
      <c r="G100" s="298">
        <f t="shared" si="18"/>
        <v>192</v>
      </c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</row>
    <row r="101" spans="1:20" ht="21" customHeight="1" x14ac:dyDescent="0.3">
      <c r="A101" s="166" t="s">
        <v>31</v>
      </c>
      <c r="B101" s="166">
        <f>SUM(B20:E20)+SUM(B39:E39)+SUM(B58:E58)</f>
        <v>27</v>
      </c>
      <c r="C101" s="166">
        <f>SUM(F20:O20)+SUM(F39:O39)+SUM(F58:O58)</f>
        <v>118</v>
      </c>
      <c r="D101" s="166">
        <f>P20+Q20+P39+Q39+P58+Q58</f>
        <v>65</v>
      </c>
      <c r="E101" s="166">
        <f>R20+S39+S58</f>
        <v>137</v>
      </c>
      <c r="F101" s="166">
        <f>S20+R39+R58</f>
        <v>73</v>
      </c>
      <c r="G101" s="298">
        <f t="shared" si="18"/>
        <v>210</v>
      </c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</row>
    <row r="102" spans="1:20" ht="21" customHeight="1" x14ac:dyDescent="0.3">
      <c r="A102" s="167" t="s">
        <v>77</v>
      </c>
      <c r="B102" s="167">
        <f>D86+F86</f>
        <v>30</v>
      </c>
      <c r="C102" s="167">
        <f>SUM(H86:Q86)</f>
        <v>126</v>
      </c>
      <c r="D102" s="167">
        <f>B86</f>
        <v>34</v>
      </c>
      <c r="E102" s="167">
        <f>C72+E72+G72+I72+K72+M72+O72+Q72+C81+E81+G81+I81+K81+M81+O81+Q81</f>
        <v>71</v>
      </c>
      <c r="F102" s="167">
        <f>B72+D72+F72+H72+J72+L72+N72+P72+B81+D81+F81+H81+J81+L81+N81+P81</f>
        <v>119</v>
      </c>
      <c r="G102" s="299">
        <f t="shared" si="18"/>
        <v>190</v>
      </c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</row>
    <row r="103" spans="1:20" ht="21" customHeight="1" x14ac:dyDescent="0.3">
      <c r="A103" s="109" t="s">
        <v>12</v>
      </c>
      <c r="B103" s="109">
        <f>SUM(B98:B102)</f>
        <v>577</v>
      </c>
      <c r="C103" s="109">
        <f t="shared" ref="C103:G103" si="19">SUM(C98:C102)</f>
        <v>1352</v>
      </c>
      <c r="D103" s="109">
        <f t="shared" si="19"/>
        <v>938</v>
      </c>
      <c r="E103" s="109">
        <f t="shared" si="19"/>
        <v>1599</v>
      </c>
      <c r="F103" s="109">
        <f t="shared" si="19"/>
        <v>1268</v>
      </c>
      <c r="G103" s="109">
        <f t="shared" si="19"/>
        <v>2867</v>
      </c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</row>
    <row r="104" spans="1:20" x14ac:dyDescent="0.3">
      <c r="A104" s="107"/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</row>
    <row r="105" spans="1:20" x14ac:dyDescent="0.3">
      <c r="A105" s="107"/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</row>
    <row r="106" spans="1:20" x14ac:dyDescent="0.3">
      <c r="A106" s="107"/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</row>
  </sheetData>
  <mergeCells count="106">
    <mergeCell ref="B86:C86"/>
    <mergeCell ref="D86:E86"/>
    <mergeCell ref="F86:G86"/>
    <mergeCell ref="H86:I86"/>
    <mergeCell ref="J86:K86"/>
    <mergeCell ref="L86:M86"/>
    <mergeCell ref="N86:O86"/>
    <mergeCell ref="P86:Q86"/>
    <mergeCell ref="B85:C85"/>
    <mergeCell ref="D85:E85"/>
    <mergeCell ref="F85:G85"/>
    <mergeCell ref="H85:I85"/>
    <mergeCell ref="J85:K85"/>
    <mergeCell ref="L85:M85"/>
    <mergeCell ref="B84:C84"/>
    <mergeCell ref="D84:E84"/>
    <mergeCell ref="F84:G84"/>
    <mergeCell ref="H84:I84"/>
    <mergeCell ref="J84:K84"/>
    <mergeCell ref="L84:M84"/>
    <mergeCell ref="N84:O84"/>
    <mergeCell ref="P84:Q84"/>
    <mergeCell ref="N85:O85"/>
    <mergeCell ref="P85:Q85"/>
    <mergeCell ref="S75:S76"/>
    <mergeCell ref="B82:C82"/>
    <mergeCell ref="D82:E82"/>
    <mergeCell ref="F82:G82"/>
    <mergeCell ref="H82:I82"/>
    <mergeCell ref="J82:K82"/>
    <mergeCell ref="L82:M82"/>
    <mergeCell ref="N82:O82"/>
    <mergeCell ref="P82:Q82"/>
    <mergeCell ref="N73:O73"/>
    <mergeCell ref="P73:Q73"/>
    <mergeCell ref="A74:R74"/>
    <mergeCell ref="A75:A76"/>
    <mergeCell ref="B75:C75"/>
    <mergeCell ref="D75:E75"/>
    <mergeCell ref="F75:G75"/>
    <mergeCell ref="H75:I75"/>
    <mergeCell ref="J75:K75"/>
    <mergeCell ref="L75:M75"/>
    <mergeCell ref="B73:C73"/>
    <mergeCell ref="D73:E73"/>
    <mergeCell ref="F73:G73"/>
    <mergeCell ref="H73:I73"/>
    <mergeCell ref="J73:K73"/>
    <mergeCell ref="L73:M73"/>
    <mergeCell ref="N75:O75"/>
    <mergeCell ref="P75:Q75"/>
    <mergeCell ref="R75:R76"/>
    <mergeCell ref="J66:K66"/>
    <mergeCell ref="L66:M66"/>
    <mergeCell ref="N66:O66"/>
    <mergeCell ref="P66:Q66"/>
    <mergeCell ref="R66:R67"/>
    <mergeCell ref="S66:S67"/>
    <mergeCell ref="A61:R61"/>
    <mergeCell ref="A62:R62"/>
    <mergeCell ref="A64:R64"/>
    <mergeCell ref="A65:R65"/>
    <mergeCell ref="A66:A67"/>
    <mergeCell ref="B66:C66"/>
    <mergeCell ref="D66:E66"/>
    <mergeCell ref="F66:G66"/>
    <mergeCell ref="H66:I66"/>
    <mergeCell ref="N43:O43"/>
    <mergeCell ref="R43:S43"/>
    <mergeCell ref="T43:T44"/>
    <mergeCell ref="A42:T42"/>
    <mergeCell ref="A43:A44"/>
    <mergeCell ref="P43:Q43"/>
    <mergeCell ref="B43:C43"/>
    <mergeCell ref="D43:E43"/>
    <mergeCell ref="F43:G43"/>
    <mergeCell ref="H43:I43"/>
    <mergeCell ref="J43:K43"/>
    <mergeCell ref="L43:M43"/>
    <mergeCell ref="J24:K24"/>
    <mergeCell ref="L24:M24"/>
    <mergeCell ref="N24:O24"/>
    <mergeCell ref="R24:S24"/>
    <mergeCell ref="T24:T25"/>
    <mergeCell ref="A24:A25"/>
    <mergeCell ref="P24:Q24"/>
    <mergeCell ref="B24:C24"/>
    <mergeCell ref="D24:E24"/>
    <mergeCell ref="F24:G24"/>
    <mergeCell ref="H24:I24"/>
    <mergeCell ref="L5:M5"/>
    <mergeCell ref="N5:O5"/>
    <mergeCell ref="P5:Q5"/>
    <mergeCell ref="R5:S5"/>
    <mergeCell ref="T5:T6"/>
    <mergeCell ref="A23:T23"/>
    <mergeCell ref="A1:T1"/>
    <mergeCell ref="A2:T2"/>
    <mergeCell ref="A3:T3"/>
    <mergeCell ref="A4:T4"/>
    <mergeCell ref="A5:A6"/>
    <mergeCell ref="B5:C5"/>
    <mergeCell ref="D5:E5"/>
    <mergeCell ref="F5:G5"/>
    <mergeCell ref="H5:I5"/>
    <mergeCell ref="J5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7E4E7-19B0-4C18-B277-BD56D32DB7A9}">
  <dimension ref="A1:W115"/>
  <sheetViews>
    <sheetView workbookViewId="0">
      <selection activeCell="I102" sqref="I102"/>
    </sheetView>
  </sheetViews>
  <sheetFormatPr defaultRowHeight="14.4" x14ac:dyDescent="0.3"/>
  <sheetData>
    <row r="1" spans="1:20" ht="24.6" x14ac:dyDescent="0.3">
      <c r="A1" s="430" t="s">
        <v>80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</row>
    <row r="2" spans="1:20" x14ac:dyDescent="0.3">
      <c r="A2" s="431" t="s">
        <v>81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  <c r="R2" s="431"/>
      <c r="S2" s="431"/>
      <c r="T2" s="431"/>
    </row>
    <row r="3" spans="1:20" ht="22.8" x14ac:dyDescent="0.3">
      <c r="A3" s="432" t="s">
        <v>92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</row>
    <row r="4" spans="1:20" ht="18" thickBot="1" x14ac:dyDescent="0.35">
      <c r="A4" s="433" t="s">
        <v>2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  <c r="R4" s="433"/>
      <c r="S4" s="433"/>
      <c r="T4" s="433"/>
    </row>
    <row r="5" spans="1:20" ht="21" thickBot="1" x14ac:dyDescent="0.35">
      <c r="A5" s="440" t="s">
        <v>44</v>
      </c>
      <c r="B5" s="434" t="s">
        <v>4</v>
      </c>
      <c r="C5" s="435"/>
      <c r="D5" s="434" t="s">
        <v>5</v>
      </c>
      <c r="E5" s="435"/>
      <c r="F5" s="434" t="s">
        <v>45</v>
      </c>
      <c r="G5" s="435"/>
      <c r="H5" s="434" t="s">
        <v>46</v>
      </c>
      <c r="I5" s="435"/>
      <c r="J5" s="434" t="s">
        <v>47</v>
      </c>
      <c r="K5" s="435"/>
      <c r="L5" s="434" t="s">
        <v>48</v>
      </c>
      <c r="M5" s="435"/>
      <c r="N5" s="436" t="s">
        <v>49</v>
      </c>
      <c r="O5" s="437"/>
      <c r="P5" s="434" t="s">
        <v>11</v>
      </c>
      <c r="Q5" s="435"/>
      <c r="R5" s="451" t="s">
        <v>22</v>
      </c>
      <c r="S5" s="452"/>
      <c r="T5" s="458" t="s">
        <v>50</v>
      </c>
    </row>
    <row r="6" spans="1:20" ht="18" thickBot="1" x14ac:dyDescent="0.35">
      <c r="A6" s="465"/>
      <c r="B6" s="50" t="s">
        <v>15</v>
      </c>
      <c r="C6" s="51" t="s">
        <v>16</v>
      </c>
      <c r="D6" s="50" t="s">
        <v>15</v>
      </c>
      <c r="E6" s="51" t="s">
        <v>16</v>
      </c>
      <c r="F6" s="52" t="s">
        <v>15</v>
      </c>
      <c r="G6" s="53" t="s">
        <v>16</v>
      </c>
      <c r="H6" s="52" t="s">
        <v>15</v>
      </c>
      <c r="I6" s="53" t="s">
        <v>16</v>
      </c>
      <c r="J6" s="52" t="s">
        <v>15</v>
      </c>
      <c r="K6" s="53" t="s">
        <v>16</v>
      </c>
      <c r="L6" s="52" t="s">
        <v>15</v>
      </c>
      <c r="M6" s="53" t="s">
        <v>16</v>
      </c>
      <c r="N6" s="52" t="s">
        <v>15</v>
      </c>
      <c r="O6" s="53" t="s">
        <v>16</v>
      </c>
      <c r="P6" s="52" t="s">
        <v>15</v>
      </c>
      <c r="Q6" s="53" t="s">
        <v>16</v>
      </c>
      <c r="R6" s="54" t="s">
        <v>15</v>
      </c>
      <c r="S6" s="55" t="s">
        <v>16</v>
      </c>
      <c r="T6" s="459"/>
    </row>
    <row r="7" spans="1:20" ht="17.399999999999999" x14ac:dyDescent="0.3">
      <c r="A7" s="56" t="s">
        <v>17</v>
      </c>
      <c r="B7" s="57">
        <v>4</v>
      </c>
      <c r="C7" s="58">
        <v>1</v>
      </c>
      <c r="D7" s="57">
        <v>1</v>
      </c>
      <c r="E7" s="58">
        <v>0</v>
      </c>
      <c r="F7" s="57">
        <v>1</v>
      </c>
      <c r="G7" s="58">
        <v>0</v>
      </c>
      <c r="H7" s="57">
        <v>5</v>
      </c>
      <c r="I7" s="58">
        <v>1</v>
      </c>
      <c r="J7" s="57">
        <v>0</v>
      </c>
      <c r="K7" s="58">
        <v>1</v>
      </c>
      <c r="L7" s="57">
        <v>4</v>
      </c>
      <c r="M7" s="58">
        <v>0</v>
      </c>
      <c r="N7" s="57">
        <v>1</v>
      </c>
      <c r="O7" s="58">
        <v>1</v>
      </c>
      <c r="P7" s="57">
        <v>2</v>
      </c>
      <c r="Q7" s="58">
        <v>0</v>
      </c>
      <c r="R7" s="59">
        <f>P7+N7+L7+J7+H7+F7+D7+B7</f>
        <v>18</v>
      </c>
      <c r="S7" s="60">
        <f>Q7+O7+M7+K7+I7+G7+E7+C7</f>
        <v>4</v>
      </c>
      <c r="T7" s="61">
        <f>R7+S7</f>
        <v>22</v>
      </c>
    </row>
    <row r="8" spans="1:20" ht="17.399999999999999" x14ac:dyDescent="0.3">
      <c r="A8" s="62" t="s">
        <v>18</v>
      </c>
      <c r="B8" s="63">
        <v>2</v>
      </c>
      <c r="C8" s="64">
        <v>2</v>
      </c>
      <c r="D8" s="63">
        <v>0</v>
      </c>
      <c r="E8" s="64">
        <v>0</v>
      </c>
      <c r="F8" s="63">
        <v>0</v>
      </c>
      <c r="G8" s="64">
        <v>0</v>
      </c>
      <c r="H8" s="63">
        <v>1</v>
      </c>
      <c r="I8" s="64">
        <v>1</v>
      </c>
      <c r="J8" s="63">
        <v>1</v>
      </c>
      <c r="K8" s="64">
        <v>0</v>
      </c>
      <c r="L8" s="63">
        <v>6</v>
      </c>
      <c r="M8" s="64">
        <v>1</v>
      </c>
      <c r="N8" s="63">
        <v>2</v>
      </c>
      <c r="O8" s="64">
        <v>0</v>
      </c>
      <c r="P8" s="63">
        <v>4</v>
      </c>
      <c r="Q8" s="64">
        <v>3</v>
      </c>
      <c r="R8" s="65">
        <f t="shared" ref="R8:S11" si="0">P8+N8+L8+J8+H8+F8+D8+B8</f>
        <v>16</v>
      </c>
      <c r="S8" s="66">
        <f t="shared" si="0"/>
        <v>7</v>
      </c>
      <c r="T8" s="61">
        <f t="shared" ref="T8:T13" si="1">R8+S8</f>
        <v>23</v>
      </c>
    </row>
    <row r="9" spans="1:20" ht="17.399999999999999" x14ac:dyDescent="0.3">
      <c r="A9" s="62" t="s">
        <v>21</v>
      </c>
      <c r="B9" s="63">
        <v>2</v>
      </c>
      <c r="C9" s="64">
        <v>2</v>
      </c>
      <c r="D9" s="63">
        <v>0</v>
      </c>
      <c r="E9" s="64">
        <v>1</v>
      </c>
      <c r="F9" s="63">
        <v>0</v>
      </c>
      <c r="G9" s="64">
        <v>0</v>
      </c>
      <c r="H9" s="63">
        <v>0</v>
      </c>
      <c r="I9" s="64">
        <v>0</v>
      </c>
      <c r="J9" s="63">
        <v>0</v>
      </c>
      <c r="K9" s="64">
        <v>0</v>
      </c>
      <c r="L9" s="63">
        <v>1</v>
      </c>
      <c r="M9" s="64">
        <v>1</v>
      </c>
      <c r="N9" s="63">
        <v>0</v>
      </c>
      <c r="O9" s="64">
        <v>0</v>
      </c>
      <c r="P9" s="63">
        <v>0</v>
      </c>
      <c r="Q9" s="64">
        <v>2</v>
      </c>
      <c r="R9" s="65">
        <f>P9+N9+L9+J9+H9+F9+D9+B9</f>
        <v>3</v>
      </c>
      <c r="S9" s="66">
        <f>Q9+O9+M9+K9+I9+G9+E9+C9</f>
        <v>6</v>
      </c>
      <c r="T9" s="61">
        <f t="shared" si="1"/>
        <v>9</v>
      </c>
    </row>
    <row r="10" spans="1:20" ht="17.399999999999999" x14ac:dyDescent="0.3">
      <c r="A10" s="62" t="s">
        <v>20</v>
      </c>
      <c r="B10" s="63"/>
      <c r="C10" s="64"/>
      <c r="D10" s="63"/>
      <c r="E10" s="64"/>
      <c r="F10" s="63"/>
      <c r="G10" s="64"/>
      <c r="H10" s="63"/>
      <c r="I10" s="64"/>
      <c r="J10" s="63"/>
      <c r="K10" s="64"/>
      <c r="L10" s="63"/>
      <c r="M10" s="64"/>
      <c r="N10" s="63"/>
      <c r="O10" s="64"/>
      <c r="P10" s="63"/>
      <c r="Q10" s="64"/>
      <c r="R10" s="65">
        <f t="shared" si="0"/>
        <v>0</v>
      </c>
      <c r="S10" s="66">
        <f t="shared" si="0"/>
        <v>0</v>
      </c>
      <c r="T10" s="61">
        <f t="shared" si="1"/>
        <v>0</v>
      </c>
    </row>
    <row r="11" spans="1:20" ht="17.399999999999999" x14ac:dyDescent="0.3">
      <c r="A11" s="62" t="s">
        <v>84</v>
      </c>
      <c r="B11" s="63">
        <v>3</v>
      </c>
      <c r="C11" s="64">
        <v>2</v>
      </c>
      <c r="D11" s="63">
        <v>1</v>
      </c>
      <c r="E11" s="64">
        <v>0</v>
      </c>
      <c r="F11" s="63">
        <v>1</v>
      </c>
      <c r="G11" s="64">
        <v>0</v>
      </c>
      <c r="H11" s="63">
        <v>3</v>
      </c>
      <c r="I11" s="64">
        <v>0</v>
      </c>
      <c r="J11" s="63">
        <v>0</v>
      </c>
      <c r="K11" s="64">
        <v>0</v>
      </c>
      <c r="L11" s="63">
        <v>4</v>
      </c>
      <c r="M11" s="64">
        <v>0</v>
      </c>
      <c r="N11" s="63">
        <v>0</v>
      </c>
      <c r="O11" s="64">
        <v>0</v>
      </c>
      <c r="P11" s="63">
        <v>6</v>
      </c>
      <c r="Q11" s="64">
        <v>4</v>
      </c>
      <c r="R11" s="65">
        <f t="shared" si="0"/>
        <v>18</v>
      </c>
      <c r="S11" s="66">
        <f t="shared" si="0"/>
        <v>6</v>
      </c>
      <c r="T11" s="61">
        <f t="shared" si="1"/>
        <v>24</v>
      </c>
    </row>
    <row r="12" spans="1:20" ht="17.399999999999999" x14ac:dyDescent="0.3">
      <c r="A12" s="67" t="s">
        <v>93</v>
      </c>
      <c r="B12" s="68">
        <f>B7+B8+B9+B10+B11</f>
        <v>11</v>
      </c>
      <c r="C12" s="69">
        <f t="shared" ref="C12:T12" si="2">C7+C8+C9+C10+C11</f>
        <v>7</v>
      </c>
      <c r="D12" s="68">
        <f t="shared" si="2"/>
        <v>2</v>
      </c>
      <c r="E12" s="69">
        <f t="shared" si="2"/>
        <v>1</v>
      </c>
      <c r="F12" s="68">
        <f t="shared" si="2"/>
        <v>2</v>
      </c>
      <c r="G12" s="69">
        <f t="shared" si="2"/>
        <v>0</v>
      </c>
      <c r="H12" s="68">
        <f t="shared" si="2"/>
        <v>9</v>
      </c>
      <c r="I12" s="69">
        <f t="shared" si="2"/>
        <v>2</v>
      </c>
      <c r="J12" s="68">
        <f t="shared" si="2"/>
        <v>1</v>
      </c>
      <c r="K12" s="69">
        <f t="shared" si="2"/>
        <v>1</v>
      </c>
      <c r="L12" s="68">
        <f t="shared" si="2"/>
        <v>15</v>
      </c>
      <c r="M12" s="69">
        <f t="shared" si="2"/>
        <v>2</v>
      </c>
      <c r="N12" s="69">
        <f t="shared" si="2"/>
        <v>3</v>
      </c>
      <c r="O12" s="69">
        <f t="shared" si="2"/>
        <v>1</v>
      </c>
      <c r="P12" s="68">
        <f t="shared" si="2"/>
        <v>12</v>
      </c>
      <c r="Q12" s="69">
        <f t="shared" si="2"/>
        <v>9</v>
      </c>
      <c r="R12" s="68">
        <f t="shared" si="2"/>
        <v>55</v>
      </c>
      <c r="S12" s="69">
        <f t="shared" si="2"/>
        <v>23</v>
      </c>
      <c r="T12" s="70">
        <f t="shared" si="2"/>
        <v>78</v>
      </c>
    </row>
    <row r="13" spans="1:20" ht="39.6" x14ac:dyDescent="0.3">
      <c r="A13" s="71" t="s">
        <v>94</v>
      </c>
      <c r="B13" s="72">
        <v>22</v>
      </c>
      <c r="C13" s="73">
        <v>21</v>
      </c>
      <c r="D13" s="72">
        <v>1</v>
      </c>
      <c r="E13" s="73">
        <v>5</v>
      </c>
      <c r="F13" s="72">
        <v>4</v>
      </c>
      <c r="G13" s="73">
        <v>9</v>
      </c>
      <c r="H13" s="72">
        <v>15</v>
      </c>
      <c r="I13" s="73">
        <v>6</v>
      </c>
      <c r="J13" s="72">
        <v>0</v>
      </c>
      <c r="K13" s="73">
        <v>0</v>
      </c>
      <c r="L13" s="72">
        <v>3</v>
      </c>
      <c r="M13" s="73">
        <v>8</v>
      </c>
      <c r="N13" s="72">
        <v>1</v>
      </c>
      <c r="O13" s="73">
        <v>0</v>
      </c>
      <c r="P13" s="72">
        <v>65</v>
      </c>
      <c r="Q13" s="73">
        <v>40</v>
      </c>
      <c r="R13" s="74">
        <f t="shared" ref="R13:S13" si="3">P13+N13+L13+J13+H13+F13+D13+B13</f>
        <v>111</v>
      </c>
      <c r="S13" s="75">
        <f t="shared" si="3"/>
        <v>89</v>
      </c>
      <c r="T13" s="76">
        <f t="shared" si="1"/>
        <v>200</v>
      </c>
    </row>
    <row r="14" spans="1:20" ht="20.399999999999999" x14ac:dyDescent="0.3">
      <c r="A14" s="99" t="s">
        <v>12</v>
      </c>
      <c r="B14" s="42">
        <f>B12+B13</f>
        <v>33</v>
      </c>
      <c r="C14" s="43">
        <f t="shared" ref="C14:T14" si="4">C12+C13</f>
        <v>28</v>
      </c>
      <c r="D14" s="42">
        <f t="shared" si="4"/>
        <v>3</v>
      </c>
      <c r="E14" s="43">
        <f t="shared" si="4"/>
        <v>6</v>
      </c>
      <c r="F14" s="42">
        <f t="shared" si="4"/>
        <v>6</v>
      </c>
      <c r="G14" s="43">
        <f t="shared" si="4"/>
        <v>9</v>
      </c>
      <c r="H14" s="42">
        <f t="shared" si="4"/>
        <v>24</v>
      </c>
      <c r="I14" s="43">
        <f t="shared" si="4"/>
        <v>8</v>
      </c>
      <c r="J14" s="42">
        <f t="shared" si="4"/>
        <v>1</v>
      </c>
      <c r="K14" s="43">
        <f t="shared" si="4"/>
        <v>1</v>
      </c>
      <c r="L14" s="42">
        <f t="shared" si="4"/>
        <v>18</v>
      </c>
      <c r="M14" s="43">
        <f t="shared" si="4"/>
        <v>10</v>
      </c>
      <c r="N14" s="42">
        <f t="shared" si="4"/>
        <v>4</v>
      </c>
      <c r="O14" s="43">
        <f t="shared" si="4"/>
        <v>1</v>
      </c>
      <c r="P14" s="43">
        <f t="shared" si="4"/>
        <v>77</v>
      </c>
      <c r="Q14" s="43">
        <f t="shared" si="4"/>
        <v>49</v>
      </c>
      <c r="R14" s="42">
        <f t="shared" si="4"/>
        <v>166</v>
      </c>
      <c r="S14" s="43">
        <f t="shared" si="4"/>
        <v>112</v>
      </c>
      <c r="T14" s="44">
        <f t="shared" si="4"/>
        <v>278</v>
      </c>
    </row>
    <row r="15" spans="1:20" ht="17.399999999999999" x14ac:dyDescent="0.3">
      <c r="A15" s="100" t="s">
        <v>29</v>
      </c>
      <c r="B15" s="57">
        <v>3</v>
      </c>
      <c r="C15" s="58">
        <v>1</v>
      </c>
      <c r="D15" s="57">
        <v>1</v>
      </c>
      <c r="E15" s="58">
        <v>0</v>
      </c>
      <c r="F15" s="57">
        <v>0</v>
      </c>
      <c r="G15" s="58">
        <v>0</v>
      </c>
      <c r="H15" s="57">
        <v>2</v>
      </c>
      <c r="I15" s="58">
        <v>0</v>
      </c>
      <c r="J15" s="57">
        <v>0</v>
      </c>
      <c r="K15" s="58">
        <v>0</v>
      </c>
      <c r="L15" s="57">
        <v>1</v>
      </c>
      <c r="M15" s="58">
        <v>2</v>
      </c>
      <c r="N15" s="57">
        <v>0</v>
      </c>
      <c r="O15" s="58">
        <v>0</v>
      </c>
      <c r="P15" s="57">
        <v>3</v>
      </c>
      <c r="Q15" s="58">
        <v>1</v>
      </c>
      <c r="R15" s="59">
        <f t="shared" ref="R15:S19" si="5">P15+N15+L15+J15+H15+F15+D15+B15</f>
        <v>10</v>
      </c>
      <c r="S15" s="60">
        <f t="shared" si="5"/>
        <v>4</v>
      </c>
      <c r="T15" s="61">
        <f t="shared" ref="T15:T19" si="6">R15+S15</f>
        <v>14</v>
      </c>
    </row>
    <row r="16" spans="1:20" ht="17.399999999999999" x14ac:dyDescent="0.3">
      <c r="A16" s="101" t="s">
        <v>28</v>
      </c>
      <c r="B16" s="57">
        <v>2</v>
      </c>
      <c r="C16" s="58">
        <v>1</v>
      </c>
      <c r="D16" s="57">
        <v>0</v>
      </c>
      <c r="E16" s="58">
        <v>0</v>
      </c>
      <c r="F16" s="57">
        <v>1</v>
      </c>
      <c r="G16" s="58">
        <v>0</v>
      </c>
      <c r="H16" s="57">
        <v>2</v>
      </c>
      <c r="I16" s="58">
        <v>0</v>
      </c>
      <c r="J16" s="57">
        <v>0</v>
      </c>
      <c r="K16" s="58">
        <v>0</v>
      </c>
      <c r="L16" s="57">
        <v>2</v>
      </c>
      <c r="M16" s="58">
        <v>2</v>
      </c>
      <c r="N16" s="57">
        <v>1</v>
      </c>
      <c r="O16" s="58">
        <v>1</v>
      </c>
      <c r="P16" s="57">
        <v>3</v>
      </c>
      <c r="Q16" s="58">
        <v>4</v>
      </c>
      <c r="R16" s="59">
        <f t="shared" si="5"/>
        <v>11</v>
      </c>
      <c r="S16" s="60">
        <f t="shared" si="5"/>
        <v>8</v>
      </c>
      <c r="T16" s="61">
        <f t="shared" si="6"/>
        <v>19</v>
      </c>
    </row>
    <row r="17" spans="1:20" ht="17.399999999999999" x14ac:dyDescent="0.3">
      <c r="A17" s="101" t="s">
        <v>26</v>
      </c>
      <c r="B17" s="57">
        <v>1</v>
      </c>
      <c r="C17" s="58">
        <v>1</v>
      </c>
      <c r="D17" s="57">
        <v>0</v>
      </c>
      <c r="E17" s="58">
        <v>0</v>
      </c>
      <c r="F17" s="57">
        <v>0</v>
      </c>
      <c r="G17" s="58">
        <v>0</v>
      </c>
      <c r="H17" s="57">
        <v>3</v>
      </c>
      <c r="I17" s="58">
        <v>0</v>
      </c>
      <c r="J17" s="57">
        <v>0</v>
      </c>
      <c r="K17" s="58">
        <v>1</v>
      </c>
      <c r="L17" s="57">
        <v>1</v>
      </c>
      <c r="M17" s="58">
        <v>2</v>
      </c>
      <c r="N17" s="57">
        <v>1</v>
      </c>
      <c r="O17" s="58">
        <v>2</v>
      </c>
      <c r="P17" s="57">
        <v>1</v>
      </c>
      <c r="Q17" s="58">
        <v>3</v>
      </c>
      <c r="R17" s="59">
        <f t="shared" si="5"/>
        <v>7</v>
      </c>
      <c r="S17" s="60">
        <f t="shared" si="5"/>
        <v>9</v>
      </c>
      <c r="T17" s="61">
        <f t="shared" si="6"/>
        <v>16</v>
      </c>
    </row>
    <row r="18" spans="1:20" ht="17.399999999999999" x14ac:dyDescent="0.3">
      <c r="A18" s="101" t="s">
        <v>25</v>
      </c>
      <c r="B18" s="57"/>
      <c r="C18" s="58"/>
      <c r="D18" s="57"/>
      <c r="E18" s="58"/>
      <c r="F18" s="57"/>
      <c r="G18" s="58"/>
      <c r="H18" s="57"/>
      <c r="I18" s="58"/>
      <c r="J18" s="57"/>
      <c r="K18" s="58"/>
      <c r="L18" s="57"/>
      <c r="M18" s="58"/>
      <c r="N18" s="57"/>
      <c r="O18" s="58"/>
      <c r="P18" s="57"/>
      <c r="Q18" s="58"/>
      <c r="R18" s="59">
        <f t="shared" si="5"/>
        <v>0</v>
      </c>
      <c r="S18" s="60">
        <f t="shared" si="5"/>
        <v>0</v>
      </c>
      <c r="T18" s="61">
        <f t="shared" si="6"/>
        <v>0</v>
      </c>
    </row>
    <row r="19" spans="1:20" ht="17.399999999999999" x14ac:dyDescent="0.3">
      <c r="A19" s="101" t="s">
        <v>86</v>
      </c>
      <c r="B19" s="57">
        <v>3</v>
      </c>
      <c r="C19" s="58">
        <v>0</v>
      </c>
      <c r="D19" s="57">
        <v>0</v>
      </c>
      <c r="E19" s="58">
        <v>0</v>
      </c>
      <c r="F19" s="57">
        <v>1</v>
      </c>
      <c r="G19" s="58">
        <v>0</v>
      </c>
      <c r="H19" s="57">
        <v>7</v>
      </c>
      <c r="I19" s="58">
        <v>2</v>
      </c>
      <c r="J19" s="57">
        <v>0</v>
      </c>
      <c r="K19" s="58">
        <v>0</v>
      </c>
      <c r="L19" s="57">
        <v>0</v>
      </c>
      <c r="M19" s="58">
        <v>3</v>
      </c>
      <c r="N19" s="57">
        <v>1</v>
      </c>
      <c r="O19" s="58">
        <v>2</v>
      </c>
      <c r="P19" s="57">
        <v>3</v>
      </c>
      <c r="Q19" s="58">
        <v>11</v>
      </c>
      <c r="R19" s="59">
        <f t="shared" si="5"/>
        <v>15</v>
      </c>
      <c r="S19" s="60">
        <f t="shared" si="5"/>
        <v>18</v>
      </c>
      <c r="T19" s="61">
        <f t="shared" si="6"/>
        <v>33</v>
      </c>
    </row>
    <row r="20" spans="1:20" ht="17.399999999999999" x14ac:dyDescent="0.3">
      <c r="A20" s="67" t="s">
        <v>93</v>
      </c>
      <c r="B20" s="68">
        <f>B15+B16+B17+B18+B19</f>
        <v>9</v>
      </c>
      <c r="C20" s="69">
        <f t="shared" ref="C20:T20" si="7">C15+C16+C17+C18+C19</f>
        <v>3</v>
      </c>
      <c r="D20" s="68">
        <f t="shared" si="7"/>
        <v>1</v>
      </c>
      <c r="E20" s="69">
        <f t="shared" si="7"/>
        <v>0</v>
      </c>
      <c r="F20" s="68">
        <f t="shared" si="7"/>
        <v>2</v>
      </c>
      <c r="G20" s="69">
        <f t="shared" si="7"/>
        <v>0</v>
      </c>
      <c r="H20" s="68">
        <f t="shared" si="7"/>
        <v>14</v>
      </c>
      <c r="I20" s="69">
        <f t="shared" si="7"/>
        <v>2</v>
      </c>
      <c r="J20" s="68">
        <f t="shared" si="7"/>
        <v>0</v>
      </c>
      <c r="K20" s="69">
        <f t="shared" si="7"/>
        <v>1</v>
      </c>
      <c r="L20" s="68">
        <f t="shared" si="7"/>
        <v>4</v>
      </c>
      <c r="M20" s="69">
        <f t="shared" si="7"/>
        <v>9</v>
      </c>
      <c r="N20" s="68">
        <f t="shared" si="7"/>
        <v>3</v>
      </c>
      <c r="O20" s="69">
        <f t="shared" si="7"/>
        <v>5</v>
      </c>
      <c r="P20" s="68">
        <f t="shared" si="7"/>
        <v>10</v>
      </c>
      <c r="Q20" s="69">
        <f t="shared" si="7"/>
        <v>19</v>
      </c>
      <c r="R20" s="68">
        <f t="shared" si="7"/>
        <v>43</v>
      </c>
      <c r="S20" s="69">
        <f t="shared" si="7"/>
        <v>39</v>
      </c>
      <c r="T20" s="70">
        <f t="shared" si="7"/>
        <v>82</v>
      </c>
    </row>
    <row r="21" spans="1:20" ht="51" x14ac:dyDescent="0.3">
      <c r="A21" s="77" t="s">
        <v>114</v>
      </c>
      <c r="B21" s="72">
        <v>3</v>
      </c>
      <c r="C21" s="73">
        <v>1</v>
      </c>
      <c r="D21" s="72">
        <v>0</v>
      </c>
      <c r="E21" s="73">
        <v>1</v>
      </c>
      <c r="F21" s="72">
        <v>1</v>
      </c>
      <c r="G21" s="73">
        <v>2</v>
      </c>
      <c r="H21" s="72">
        <v>10</v>
      </c>
      <c r="I21" s="73">
        <v>4</v>
      </c>
      <c r="J21" s="72">
        <v>1</v>
      </c>
      <c r="K21" s="73">
        <v>0</v>
      </c>
      <c r="L21" s="72">
        <v>0</v>
      </c>
      <c r="M21" s="73">
        <v>0</v>
      </c>
      <c r="N21" s="72">
        <v>2</v>
      </c>
      <c r="O21" s="73">
        <v>1</v>
      </c>
      <c r="P21" s="72">
        <v>90</v>
      </c>
      <c r="Q21" s="73">
        <v>26</v>
      </c>
      <c r="R21" s="74">
        <f t="shared" ref="R21:S23" si="8">P21+N21+L21+J21+H21+F21+D21+B21</f>
        <v>107</v>
      </c>
      <c r="S21" s="75">
        <f t="shared" si="8"/>
        <v>35</v>
      </c>
      <c r="T21" s="76">
        <f t="shared" ref="T21:T23" si="9">R21+S21</f>
        <v>142</v>
      </c>
    </row>
    <row r="22" spans="1:20" ht="17.399999999999999" x14ac:dyDescent="0.3">
      <c r="A22" s="102" t="s">
        <v>72</v>
      </c>
      <c r="B22" s="57">
        <v>6</v>
      </c>
      <c r="C22" s="58">
        <v>2</v>
      </c>
      <c r="D22" s="57">
        <v>0</v>
      </c>
      <c r="E22" s="58">
        <v>0</v>
      </c>
      <c r="F22" s="57">
        <v>1</v>
      </c>
      <c r="G22" s="58">
        <v>1</v>
      </c>
      <c r="H22" s="57">
        <v>2</v>
      </c>
      <c r="I22" s="58">
        <v>1</v>
      </c>
      <c r="J22" s="57">
        <v>1</v>
      </c>
      <c r="K22" s="58">
        <v>0</v>
      </c>
      <c r="L22" s="57">
        <v>2</v>
      </c>
      <c r="M22" s="58">
        <v>0</v>
      </c>
      <c r="N22" s="57">
        <v>3</v>
      </c>
      <c r="O22" s="58">
        <v>0</v>
      </c>
      <c r="P22" s="57">
        <v>10</v>
      </c>
      <c r="Q22" s="58">
        <v>4</v>
      </c>
      <c r="R22" s="59">
        <f t="shared" si="8"/>
        <v>25</v>
      </c>
      <c r="S22" s="60">
        <f t="shared" si="8"/>
        <v>8</v>
      </c>
      <c r="T22" s="61">
        <f t="shared" si="9"/>
        <v>33</v>
      </c>
    </row>
    <row r="23" spans="1:20" ht="17.399999999999999" x14ac:dyDescent="0.3">
      <c r="A23" s="103" t="s">
        <v>31</v>
      </c>
      <c r="B23" s="57">
        <v>4</v>
      </c>
      <c r="C23" s="58">
        <v>0</v>
      </c>
      <c r="D23" s="57">
        <v>0</v>
      </c>
      <c r="E23" s="58">
        <v>0</v>
      </c>
      <c r="F23" s="57">
        <v>0</v>
      </c>
      <c r="G23" s="58">
        <v>0</v>
      </c>
      <c r="H23" s="57">
        <v>8</v>
      </c>
      <c r="I23" s="58">
        <v>1</v>
      </c>
      <c r="J23" s="57">
        <v>5</v>
      </c>
      <c r="K23" s="58">
        <v>0</v>
      </c>
      <c r="L23" s="57">
        <v>10</v>
      </c>
      <c r="M23" s="58">
        <v>1</v>
      </c>
      <c r="N23" s="57">
        <v>4</v>
      </c>
      <c r="O23" s="58">
        <v>1</v>
      </c>
      <c r="P23" s="57">
        <v>13</v>
      </c>
      <c r="Q23" s="58">
        <v>7</v>
      </c>
      <c r="R23" s="59">
        <f t="shared" si="8"/>
        <v>44</v>
      </c>
      <c r="S23" s="60">
        <f t="shared" si="8"/>
        <v>10</v>
      </c>
      <c r="T23" s="61">
        <f t="shared" si="9"/>
        <v>54</v>
      </c>
    </row>
    <row r="24" spans="1:20" ht="21" thickBot="1" x14ac:dyDescent="0.35">
      <c r="A24" s="99" t="s">
        <v>12</v>
      </c>
      <c r="B24" s="45">
        <f>B20+B21+B22+B23</f>
        <v>22</v>
      </c>
      <c r="C24" s="46">
        <f t="shared" ref="C24:T24" si="10">C20+C21+C22+C23</f>
        <v>6</v>
      </c>
      <c r="D24" s="45">
        <f t="shared" si="10"/>
        <v>1</v>
      </c>
      <c r="E24" s="46">
        <f t="shared" si="10"/>
        <v>1</v>
      </c>
      <c r="F24" s="45">
        <f t="shared" si="10"/>
        <v>4</v>
      </c>
      <c r="G24" s="46">
        <f t="shared" si="10"/>
        <v>3</v>
      </c>
      <c r="H24" s="45">
        <f t="shared" si="10"/>
        <v>34</v>
      </c>
      <c r="I24" s="46">
        <f t="shared" si="10"/>
        <v>8</v>
      </c>
      <c r="J24" s="45">
        <f t="shared" si="10"/>
        <v>7</v>
      </c>
      <c r="K24" s="46">
        <f t="shared" si="10"/>
        <v>1</v>
      </c>
      <c r="L24" s="45">
        <f t="shared" si="10"/>
        <v>16</v>
      </c>
      <c r="M24" s="46">
        <f t="shared" si="10"/>
        <v>10</v>
      </c>
      <c r="N24" s="45">
        <f t="shared" si="10"/>
        <v>12</v>
      </c>
      <c r="O24" s="46">
        <f t="shared" si="10"/>
        <v>7</v>
      </c>
      <c r="P24" s="45">
        <f t="shared" si="10"/>
        <v>123</v>
      </c>
      <c r="Q24" s="46">
        <f t="shared" si="10"/>
        <v>56</v>
      </c>
      <c r="R24" s="45">
        <f t="shared" si="10"/>
        <v>219</v>
      </c>
      <c r="S24" s="46">
        <f t="shared" si="10"/>
        <v>92</v>
      </c>
      <c r="T24" s="47">
        <f t="shared" si="10"/>
        <v>311</v>
      </c>
    </row>
    <row r="25" spans="1:20" ht="24.6" x14ac:dyDescent="0.3">
      <c r="A25" s="454" t="s">
        <v>39</v>
      </c>
      <c r="B25" s="455"/>
      <c r="C25" s="455"/>
      <c r="D25" s="455"/>
      <c r="E25" s="455"/>
      <c r="F25" s="455"/>
      <c r="G25" s="455"/>
      <c r="H25" s="455"/>
      <c r="I25" s="455"/>
      <c r="J25" s="455"/>
      <c r="K25" s="455"/>
      <c r="L25" s="455"/>
      <c r="M25" s="455"/>
      <c r="N25" s="455"/>
      <c r="O25" s="455"/>
      <c r="P25" s="455"/>
      <c r="Q25" s="455"/>
      <c r="R25" s="455"/>
      <c r="S25" s="464">
        <f>T24+T14</f>
        <v>589</v>
      </c>
      <c r="T25" s="464"/>
    </row>
    <row r="26" spans="1:20" ht="24.6" x14ac:dyDescent="0.3">
      <c r="A26" s="430" t="s">
        <v>80</v>
      </c>
      <c r="B26" s="430"/>
      <c r="C26" s="430"/>
      <c r="D26" s="430"/>
      <c r="E26" s="430"/>
      <c r="F26" s="430"/>
      <c r="G26" s="430"/>
      <c r="H26" s="430"/>
      <c r="I26" s="430"/>
      <c r="J26" s="430"/>
      <c r="K26" s="430"/>
      <c r="L26" s="430"/>
      <c r="M26" s="430"/>
      <c r="N26" s="430"/>
      <c r="O26" s="430"/>
      <c r="P26" s="430"/>
      <c r="Q26" s="430"/>
      <c r="R26" s="430"/>
      <c r="S26" s="430"/>
      <c r="T26" s="430"/>
    </row>
    <row r="27" spans="1:20" x14ac:dyDescent="0.3">
      <c r="A27" s="431" t="s">
        <v>81</v>
      </c>
      <c r="B27" s="431"/>
      <c r="C27" s="431"/>
      <c r="D27" s="431"/>
      <c r="E27" s="431"/>
      <c r="F27" s="431"/>
      <c r="G27" s="431"/>
      <c r="H27" s="431"/>
      <c r="I27" s="431"/>
      <c r="J27" s="431"/>
      <c r="K27" s="431"/>
      <c r="L27" s="431"/>
      <c r="M27" s="431"/>
      <c r="N27" s="431"/>
      <c r="O27" s="431"/>
      <c r="P27" s="431"/>
      <c r="Q27" s="431"/>
      <c r="R27" s="431"/>
      <c r="S27" s="431"/>
      <c r="T27" s="431"/>
    </row>
    <row r="28" spans="1:20" ht="22.8" x14ac:dyDescent="0.3">
      <c r="A28" s="432" t="s">
        <v>92</v>
      </c>
      <c r="B28" s="432"/>
      <c r="C28" s="432"/>
      <c r="D28" s="432"/>
      <c r="E28" s="432"/>
      <c r="F28" s="432"/>
      <c r="G28" s="432"/>
      <c r="H28" s="432"/>
      <c r="I28" s="432"/>
      <c r="J28" s="432"/>
      <c r="K28" s="432"/>
      <c r="L28" s="432"/>
      <c r="M28" s="432"/>
      <c r="N28" s="432"/>
      <c r="O28" s="432"/>
      <c r="P28" s="432"/>
      <c r="Q28" s="432"/>
      <c r="R28" s="432"/>
      <c r="S28" s="432"/>
      <c r="T28" s="432"/>
    </row>
    <row r="29" spans="1:20" ht="18" thickBot="1" x14ac:dyDescent="0.35">
      <c r="A29" s="433" t="s">
        <v>95</v>
      </c>
      <c r="B29" s="433"/>
      <c r="C29" s="433"/>
      <c r="D29" s="433"/>
      <c r="E29" s="433"/>
      <c r="F29" s="433"/>
      <c r="G29" s="433"/>
      <c r="H29" s="433"/>
      <c r="I29" s="433"/>
      <c r="J29" s="433"/>
      <c r="K29" s="433"/>
      <c r="L29" s="433"/>
      <c r="M29" s="433"/>
      <c r="N29" s="433"/>
      <c r="O29" s="433"/>
      <c r="P29" s="433"/>
      <c r="Q29" s="433"/>
      <c r="R29" s="433"/>
      <c r="S29" s="433"/>
      <c r="T29" s="433"/>
    </row>
    <row r="30" spans="1:20" ht="21" thickBot="1" x14ac:dyDescent="0.35">
      <c r="A30" s="440" t="s">
        <v>44</v>
      </c>
      <c r="B30" s="434" t="s">
        <v>4</v>
      </c>
      <c r="C30" s="435"/>
      <c r="D30" s="434" t="s">
        <v>5</v>
      </c>
      <c r="E30" s="435"/>
      <c r="F30" s="434" t="s">
        <v>45</v>
      </c>
      <c r="G30" s="435"/>
      <c r="H30" s="434" t="s">
        <v>46</v>
      </c>
      <c r="I30" s="435"/>
      <c r="J30" s="434" t="s">
        <v>47</v>
      </c>
      <c r="K30" s="435"/>
      <c r="L30" s="434" t="s">
        <v>48</v>
      </c>
      <c r="M30" s="435"/>
      <c r="N30" s="436" t="s">
        <v>49</v>
      </c>
      <c r="O30" s="437"/>
      <c r="P30" s="434" t="s">
        <v>11</v>
      </c>
      <c r="Q30" s="435"/>
      <c r="R30" s="451" t="s">
        <v>22</v>
      </c>
      <c r="S30" s="452"/>
      <c r="T30" s="458" t="s">
        <v>50</v>
      </c>
    </row>
    <row r="31" spans="1:20" ht="18" thickBot="1" x14ac:dyDescent="0.35">
      <c r="A31" s="465"/>
      <c r="B31" s="50" t="s">
        <v>15</v>
      </c>
      <c r="C31" s="51" t="s">
        <v>16</v>
      </c>
      <c r="D31" s="50" t="s">
        <v>15</v>
      </c>
      <c r="E31" s="51" t="s">
        <v>16</v>
      </c>
      <c r="F31" s="52" t="s">
        <v>15</v>
      </c>
      <c r="G31" s="53" t="s">
        <v>16</v>
      </c>
      <c r="H31" s="52" t="s">
        <v>15</v>
      </c>
      <c r="I31" s="53" t="s">
        <v>16</v>
      </c>
      <c r="J31" s="52" t="s">
        <v>15</v>
      </c>
      <c r="K31" s="53" t="s">
        <v>16</v>
      </c>
      <c r="L31" s="52" t="s">
        <v>15</v>
      </c>
      <c r="M31" s="53" t="s">
        <v>16</v>
      </c>
      <c r="N31" s="52" t="s">
        <v>15</v>
      </c>
      <c r="O31" s="53" t="s">
        <v>16</v>
      </c>
      <c r="P31" s="52" t="s">
        <v>15</v>
      </c>
      <c r="Q31" s="53" t="s">
        <v>16</v>
      </c>
      <c r="R31" s="54" t="s">
        <v>15</v>
      </c>
      <c r="S31" s="55" t="s">
        <v>16</v>
      </c>
      <c r="T31" s="459"/>
    </row>
    <row r="32" spans="1:20" ht="17.399999999999999" x14ac:dyDescent="0.3">
      <c r="A32" s="56" t="s">
        <v>17</v>
      </c>
      <c r="B32" s="57">
        <v>3</v>
      </c>
      <c r="C32" s="58">
        <v>4</v>
      </c>
      <c r="D32" s="57">
        <v>3</v>
      </c>
      <c r="E32" s="58">
        <v>0</v>
      </c>
      <c r="F32" s="57">
        <v>1</v>
      </c>
      <c r="G32" s="58">
        <v>2</v>
      </c>
      <c r="H32" s="57">
        <v>8</v>
      </c>
      <c r="I32" s="58">
        <v>3</v>
      </c>
      <c r="J32" s="57">
        <v>2</v>
      </c>
      <c r="K32" s="58">
        <v>2</v>
      </c>
      <c r="L32" s="57">
        <v>7</v>
      </c>
      <c r="M32" s="58">
        <v>4</v>
      </c>
      <c r="N32" s="57">
        <v>0</v>
      </c>
      <c r="O32" s="58">
        <v>3</v>
      </c>
      <c r="P32" s="57">
        <v>4</v>
      </c>
      <c r="Q32" s="58">
        <v>1</v>
      </c>
      <c r="R32" s="59">
        <v>28</v>
      </c>
      <c r="S32" s="60">
        <v>19</v>
      </c>
      <c r="T32" s="61">
        <f>R32+S32</f>
        <v>47</v>
      </c>
    </row>
    <row r="33" spans="1:20" ht="17.399999999999999" x14ac:dyDescent="0.3">
      <c r="A33" s="62" t="s">
        <v>18</v>
      </c>
      <c r="B33" s="63">
        <v>2</v>
      </c>
      <c r="C33" s="64">
        <v>3</v>
      </c>
      <c r="D33" s="63">
        <v>2</v>
      </c>
      <c r="E33" s="64">
        <v>0</v>
      </c>
      <c r="F33" s="63">
        <v>2</v>
      </c>
      <c r="G33" s="64">
        <v>2</v>
      </c>
      <c r="H33" s="63">
        <v>8</v>
      </c>
      <c r="I33" s="64">
        <v>1</v>
      </c>
      <c r="J33" s="63">
        <v>2</v>
      </c>
      <c r="K33" s="64">
        <v>2</v>
      </c>
      <c r="L33" s="63">
        <v>7</v>
      </c>
      <c r="M33" s="64">
        <v>4</v>
      </c>
      <c r="N33" s="63">
        <v>1</v>
      </c>
      <c r="O33" s="64">
        <v>2</v>
      </c>
      <c r="P33" s="63">
        <v>2</v>
      </c>
      <c r="Q33" s="64">
        <v>3</v>
      </c>
      <c r="R33" s="65">
        <f>B33+D33+F33+H33+J33+L33+N33+P33</f>
        <v>26</v>
      </c>
      <c r="S33" s="66">
        <v>17</v>
      </c>
      <c r="T33" s="61">
        <f t="shared" ref="T33:T38" si="11">R33+S33</f>
        <v>43</v>
      </c>
    </row>
    <row r="34" spans="1:20" ht="17.399999999999999" x14ac:dyDescent="0.3">
      <c r="A34" s="62" t="s">
        <v>21</v>
      </c>
      <c r="B34" s="63">
        <v>2</v>
      </c>
      <c r="C34" s="64">
        <v>0</v>
      </c>
      <c r="D34" s="63">
        <v>0</v>
      </c>
      <c r="E34" s="64">
        <v>0</v>
      </c>
      <c r="F34" s="63">
        <v>0</v>
      </c>
      <c r="G34" s="64">
        <v>1</v>
      </c>
      <c r="H34" s="63">
        <v>3</v>
      </c>
      <c r="I34" s="64">
        <v>0</v>
      </c>
      <c r="J34" s="63">
        <v>0</v>
      </c>
      <c r="K34" s="64">
        <v>0</v>
      </c>
      <c r="L34" s="63">
        <v>1</v>
      </c>
      <c r="M34" s="64">
        <v>0</v>
      </c>
      <c r="N34" s="63">
        <v>0</v>
      </c>
      <c r="O34" s="64">
        <v>0</v>
      </c>
      <c r="P34" s="63">
        <v>3</v>
      </c>
      <c r="Q34" s="64">
        <v>0</v>
      </c>
      <c r="R34" s="65">
        <f t="shared" ref="R34:S36" si="12">B34+D34+F34+H34+J34+L34+N34+P34</f>
        <v>9</v>
      </c>
      <c r="S34" s="66">
        <v>1</v>
      </c>
      <c r="T34" s="61">
        <f t="shared" si="11"/>
        <v>10</v>
      </c>
    </row>
    <row r="35" spans="1:20" ht="17.399999999999999" x14ac:dyDescent="0.3">
      <c r="A35" s="62" t="s">
        <v>20</v>
      </c>
      <c r="B35" s="63"/>
      <c r="C35" s="64"/>
      <c r="D35" s="63"/>
      <c r="E35" s="64"/>
      <c r="F35" s="63"/>
      <c r="G35" s="64"/>
      <c r="H35" s="63"/>
      <c r="I35" s="64"/>
      <c r="J35" s="63"/>
      <c r="K35" s="64"/>
      <c r="L35" s="63"/>
      <c r="M35" s="64"/>
      <c r="N35" s="63"/>
      <c r="O35" s="64"/>
      <c r="P35" s="63"/>
      <c r="Q35" s="64"/>
      <c r="R35" s="65"/>
      <c r="S35" s="66"/>
      <c r="T35" s="61"/>
    </row>
    <row r="36" spans="1:20" ht="17.399999999999999" x14ac:dyDescent="0.3">
      <c r="A36" s="62" t="s">
        <v>84</v>
      </c>
      <c r="B36" s="63">
        <v>3</v>
      </c>
      <c r="C36" s="64">
        <v>5</v>
      </c>
      <c r="D36" s="63">
        <v>0</v>
      </c>
      <c r="E36" s="64">
        <v>1</v>
      </c>
      <c r="F36" s="63">
        <v>0</v>
      </c>
      <c r="G36" s="64">
        <v>1</v>
      </c>
      <c r="H36" s="63">
        <v>3</v>
      </c>
      <c r="I36" s="64">
        <v>0</v>
      </c>
      <c r="J36" s="63">
        <v>0</v>
      </c>
      <c r="K36" s="64">
        <v>0</v>
      </c>
      <c r="L36" s="63">
        <v>10</v>
      </c>
      <c r="M36" s="64">
        <v>1</v>
      </c>
      <c r="N36" s="63">
        <v>0</v>
      </c>
      <c r="O36" s="64">
        <v>0</v>
      </c>
      <c r="P36" s="63">
        <v>3</v>
      </c>
      <c r="Q36" s="64">
        <v>2</v>
      </c>
      <c r="R36" s="65">
        <f t="shared" si="12"/>
        <v>19</v>
      </c>
      <c r="S36" s="65">
        <f t="shared" si="12"/>
        <v>10</v>
      </c>
      <c r="T36" s="61">
        <f t="shared" si="11"/>
        <v>29</v>
      </c>
    </row>
    <row r="37" spans="1:20" ht="17.399999999999999" x14ac:dyDescent="0.3">
      <c r="A37" s="67" t="s">
        <v>93</v>
      </c>
      <c r="B37" s="68">
        <f>SUM(B32:B36)</f>
        <v>10</v>
      </c>
      <c r="C37" s="68">
        <f t="shared" ref="C37:S37" si="13">SUM(C32:C36)</f>
        <v>12</v>
      </c>
      <c r="D37" s="68">
        <f t="shared" si="13"/>
        <v>5</v>
      </c>
      <c r="E37" s="68">
        <f t="shared" si="13"/>
        <v>1</v>
      </c>
      <c r="F37" s="68">
        <f t="shared" si="13"/>
        <v>3</v>
      </c>
      <c r="G37" s="68">
        <f t="shared" si="13"/>
        <v>6</v>
      </c>
      <c r="H37" s="68">
        <f t="shared" si="13"/>
        <v>22</v>
      </c>
      <c r="I37" s="68">
        <f t="shared" si="13"/>
        <v>4</v>
      </c>
      <c r="J37" s="68">
        <f t="shared" si="13"/>
        <v>4</v>
      </c>
      <c r="K37" s="68">
        <f t="shared" si="13"/>
        <v>4</v>
      </c>
      <c r="L37" s="68">
        <f t="shared" si="13"/>
        <v>25</v>
      </c>
      <c r="M37" s="68">
        <f t="shared" si="13"/>
        <v>9</v>
      </c>
      <c r="N37" s="68">
        <f t="shared" si="13"/>
        <v>1</v>
      </c>
      <c r="O37" s="68">
        <f t="shared" si="13"/>
        <v>5</v>
      </c>
      <c r="P37" s="68">
        <f t="shared" si="13"/>
        <v>12</v>
      </c>
      <c r="Q37" s="68">
        <f t="shared" si="13"/>
        <v>6</v>
      </c>
      <c r="R37" s="68">
        <f t="shared" si="13"/>
        <v>82</v>
      </c>
      <c r="S37" s="68">
        <f t="shared" si="13"/>
        <v>47</v>
      </c>
      <c r="T37" s="70">
        <f t="shared" ref="T37" si="14">T32+T33+T34+T35+T36</f>
        <v>129</v>
      </c>
    </row>
    <row r="38" spans="1:20" ht="39.6" x14ac:dyDescent="0.3">
      <c r="A38" s="71" t="s">
        <v>94</v>
      </c>
      <c r="B38" s="72">
        <v>15</v>
      </c>
      <c r="C38" s="73">
        <v>16</v>
      </c>
      <c r="D38" s="72">
        <v>0</v>
      </c>
      <c r="E38" s="73">
        <v>2</v>
      </c>
      <c r="F38" s="72">
        <v>2</v>
      </c>
      <c r="G38" s="73">
        <v>4</v>
      </c>
      <c r="H38" s="72">
        <v>23</v>
      </c>
      <c r="I38" s="73">
        <v>11</v>
      </c>
      <c r="J38" s="72">
        <v>3</v>
      </c>
      <c r="K38" s="73">
        <v>1</v>
      </c>
      <c r="L38" s="72">
        <v>16</v>
      </c>
      <c r="M38" s="73">
        <v>10</v>
      </c>
      <c r="N38" s="72">
        <v>1</v>
      </c>
      <c r="O38" s="73">
        <v>5</v>
      </c>
      <c r="P38" s="72">
        <v>33</v>
      </c>
      <c r="Q38" s="73">
        <v>20</v>
      </c>
      <c r="R38" s="68">
        <f>B38+D38+F38+H38+J38+L38+N38+P38</f>
        <v>93</v>
      </c>
      <c r="S38" s="68">
        <f>C38+E38+G38+I38+K38+M38+O38+Q38</f>
        <v>69</v>
      </c>
      <c r="T38" s="76">
        <f t="shared" si="11"/>
        <v>162</v>
      </c>
    </row>
    <row r="39" spans="1:20" ht="20.399999999999999" x14ac:dyDescent="0.3">
      <c r="A39" s="99" t="s">
        <v>12</v>
      </c>
      <c r="B39" s="42">
        <f>B37+B38</f>
        <v>25</v>
      </c>
      <c r="C39" s="43">
        <f t="shared" ref="C39:T39" si="15">C37+C38</f>
        <v>28</v>
      </c>
      <c r="D39" s="42">
        <f t="shared" si="15"/>
        <v>5</v>
      </c>
      <c r="E39" s="43">
        <f t="shared" si="15"/>
        <v>3</v>
      </c>
      <c r="F39" s="42">
        <f t="shared" si="15"/>
        <v>5</v>
      </c>
      <c r="G39" s="43">
        <f t="shared" si="15"/>
        <v>10</v>
      </c>
      <c r="H39" s="42">
        <f t="shared" si="15"/>
        <v>45</v>
      </c>
      <c r="I39" s="43">
        <f t="shared" si="15"/>
        <v>15</v>
      </c>
      <c r="J39" s="42">
        <f t="shared" si="15"/>
        <v>7</v>
      </c>
      <c r="K39" s="43">
        <f t="shared" si="15"/>
        <v>5</v>
      </c>
      <c r="L39" s="42">
        <f t="shared" si="15"/>
        <v>41</v>
      </c>
      <c r="M39" s="43">
        <f t="shared" si="15"/>
        <v>19</v>
      </c>
      <c r="N39" s="42">
        <f t="shared" si="15"/>
        <v>2</v>
      </c>
      <c r="O39" s="43">
        <f t="shared" si="15"/>
        <v>10</v>
      </c>
      <c r="P39" s="42">
        <f t="shared" si="15"/>
        <v>45</v>
      </c>
      <c r="Q39" s="43">
        <f t="shared" si="15"/>
        <v>26</v>
      </c>
      <c r="R39" s="42">
        <f t="shared" si="15"/>
        <v>175</v>
      </c>
      <c r="S39" s="43">
        <f t="shared" si="15"/>
        <v>116</v>
      </c>
      <c r="T39" s="44">
        <f t="shared" si="15"/>
        <v>291</v>
      </c>
    </row>
    <row r="40" spans="1:20" ht="17.399999999999999" x14ac:dyDescent="0.3">
      <c r="A40" s="100" t="s">
        <v>29</v>
      </c>
      <c r="B40" s="57">
        <v>0</v>
      </c>
      <c r="C40" s="58">
        <v>2</v>
      </c>
      <c r="D40" s="57">
        <v>0</v>
      </c>
      <c r="E40" s="58">
        <v>2</v>
      </c>
      <c r="F40" s="57">
        <v>1</v>
      </c>
      <c r="G40" s="58">
        <v>1</v>
      </c>
      <c r="H40" s="57">
        <v>4</v>
      </c>
      <c r="I40" s="58">
        <v>3</v>
      </c>
      <c r="J40" s="57">
        <v>0</v>
      </c>
      <c r="K40" s="58">
        <v>1</v>
      </c>
      <c r="L40" s="57">
        <v>1</v>
      </c>
      <c r="M40" s="58">
        <v>2</v>
      </c>
      <c r="N40" s="57">
        <v>0</v>
      </c>
      <c r="O40" s="58">
        <v>0</v>
      </c>
      <c r="P40" s="57">
        <v>5</v>
      </c>
      <c r="Q40" s="58">
        <v>3</v>
      </c>
      <c r="R40" s="59">
        <f t="shared" ref="R40:S44" si="16">B40+D40+F40+H40+J40+L40+N40+P40</f>
        <v>11</v>
      </c>
      <c r="S40" s="59">
        <f t="shared" si="16"/>
        <v>14</v>
      </c>
      <c r="T40" s="61">
        <f t="shared" ref="T40:T44" si="17">R40+S40</f>
        <v>25</v>
      </c>
    </row>
    <row r="41" spans="1:20" ht="17.399999999999999" x14ac:dyDescent="0.3">
      <c r="A41" s="101" t="s">
        <v>28</v>
      </c>
      <c r="B41" s="57">
        <v>2</v>
      </c>
      <c r="C41" s="58">
        <v>1</v>
      </c>
      <c r="D41" s="57">
        <v>0</v>
      </c>
      <c r="E41" s="58">
        <v>0</v>
      </c>
      <c r="F41" s="57">
        <v>0</v>
      </c>
      <c r="G41" s="58">
        <v>0</v>
      </c>
      <c r="H41" s="57">
        <v>2</v>
      </c>
      <c r="I41" s="58">
        <v>1</v>
      </c>
      <c r="J41" s="57">
        <v>1</v>
      </c>
      <c r="K41" s="58">
        <v>1</v>
      </c>
      <c r="L41" s="57">
        <v>0</v>
      </c>
      <c r="M41" s="58">
        <v>2</v>
      </c>
      <c r="N41" s="57">
        <v>0</v>
      </c>
      <c r="O41" s="58">
        <v>0</v>
      </c>
      <c r="P41" s="57">
        <v>0</v>
      </c>
      <c r="Q41" s="58">
        <v>0</v>
      </c>
      <c r="R41" s="59">
        <f t="shared" si="16"/>
        <v>5</v>
      </c>
      <c r="S41" s="59">
        <f t="shared" si="16"/>
        <v>5</v>
      </c>
      <c r="T41" s="61">
        <f t="shared" si="17"/>
        <v>10</v>
      </c>
    </row>
    <row r="42" spans="1:20" ht="17.399999999999999" x14ac:dyDescent="0.3">
      <c r="A42" s="101" t="s">
        <v>26</v>
      </c>
      <c r="B42" s="57">
        <v>2</v>
      </c>
      <c r="C42" s="58">
        <v>0</v>
      </c>
      <c r="D42" s="57">
        <v>0</v>
      </c>
      <c r="E42" s="58">
        <v>0</v>
      </c>
      <c r="F42" s="57">
        <v>0</v>
      </c>
      <c r="G42" s="58">
        <v>0</v>
      </c>
      <c r="H42" s="57">
        <v>1</v>
      </c>
      <c r="I42" s="58">
        <v>0</v>
      </c>
      <c r="J42" s="57">
        <v>0</v>
      </c>
      <c r="K42" s="58">
        <v>1</v>
      </c>
      <c r="L42" s="57">
        <v>2</v>
      </c>
      <c r="M42" s="58">
        <v>2</v>
      </c>
      <c r="N42" s="57">
        <v>0</v>
      </c>
      <c r="O42" s="58">
        <v>2</v>
      </c>
      <c r="P42" s="57">
        <v>3</v>
      </c>
      <c r="Q42" s="58">
        <v>1</v>
      </c>
      <c r="R42" s="59">
        <f t="shared" si="16"/>
        <v>8</v>
      </c>
      <c r="S42" s="59">
        <f t="shared" si="16"/>
        <v>6</v>
      </c>
      <c r="T42" s="61">
        <f t="shared" si="17"/>
        <v>14</v>
      </c>
    </row>
    <row r="43" spans="1:20" ht="17.399999999999999" x14ac:dyDescent="0.3">
      <c r="A43" s="101" t="s">
        <v>25</v>
      </c>
      <c r="B43" s="57">
        <v>0</v>
      </c>
      <c r="C43" s="58">
        <v>1</v>
      </c>
      <c r="D43" s="57">
        <v>0</v>
      </c>
      <c r="E43" s="58">
        <v>0</v>
      </c>
      <c r="F43" s="57">
        <v>0</v>
      </c>
      <c r="G43" s="58">
        <v>1</v>
      </c>
      <c r="H43" s="57">
        <v>0</v>
      </c>
      <c r="I43" s="58">
        <v>1</v>
      </c>
      <c r="J43" s="57">
        <v>0</v>
      </c>
      <c r="K43" s="58">
        <v>0</v>
      </c>
      <c r="L43" s="57">
        <v>0</v>
      </c>
      <c r="M43" s="58">
        <v>3</v>
      </c>
      <c r="N43" s="57">
        <v>0</v>
      </c>
      <c r="O43" s="58">
        <v>1</v>
      </c>
      <c r="P43" s="57">
        <v>0</v>
      </c>
      <c r="Q43" s="58">
        <v>0</v>
      </c>
      <c r="R43" s="59">
        <f t="shared" si="16"/>
        <v>0</v>
      </c>
      <c r="S43" s="60">
        <f t="shared" si="16"/>
        <v>7</v>
      </c>
      <c r="T43" s="61">
        <f t="shared" si="17"/>
        <v>7</v>
      </c>
    </row>
    <row r="44" spans="1:20" ht="17.399999999999999" x14ac:dyDescent="0.3">
      <c r="A44" s="101" t="s">
        <v>86</v>
      </c>
      <c r="B44" s="57">
        <v>2</v>
      </c>
      <c r="C44" s="58">
        <v>2</v>
      </c>
      <c r="D44" s="57">
        <v>1</v>
      </c>
      <c r="E44" s="58">
        <v>0</v>
      </c>
      <c r="F44" s="57">
        <v>1</v>
      </c>
      <c r="G44" s="58">
        <v>0</v>
      </c>
      <c r="H44" s="57">
        <v>2</v>
      </c>
      <c r="I44" s="58">
        <v>8</v>
      </c>
      <c r="J44" s="57">
        <v>1</v>
      </c>
      <c r="K44" s="58">
        <v>1</v>
      </c>
      <c r="L44" s="57">
        <v>1</v>
      </c>
      <c r="M44" s="58">
        <v>5</v>
      </c>
      <c r="N44" s="57">
        <v>1</v>
      </c>
      <c r="O44" s="58">
        <v>1</v>
      </c>
      <c r="P44" s="57">
        <v>3</v>
      </c>
      <c r="Q44" s="58">
        <v>9</v>
      </c>
      <c r="R44" s="59">
        <f t="shared" si="16"/>
        <v>12</v>
      </c>
      <c r="S44" s="60">
        <f t="shared" si="16"/>
        <v>26</v>
      </c>
      <c r="T44" s="61">
        <f t="shared" si="17"/>
        <v>38</v>
      </c>
    </row>
    <row r="45" spans="1:20" ht="17.399999999999999" x14ac:dyDescent="0.3">
      <c r="A45" s="67" t="s">
        <v>93</v>
      </c>
      <c r="B45" s="68">
        <f>SUM(B40:B44)</f>
        <v>6</v>
      </c>
      <c r="C45" s="68">
        <f t="shared" ref="C45:S45" si="18">SUM(C40:C44)</f>
        <v>6</v>
      </c>
      <c r="D45" s="68">
        <f t="shared" si="18"/>
        <v>1</v>
      </c>
      <c r="E45" s="68">
        <f t="shared" si="18"/>
        <v>2</v>
      </c>
      <c r="F45" s="68">
        <f t="shared" si="18"/>
        <v>2</v>
      </c>
      <c r="G45" s="68">
        <f t="shared" si="18"/>
        <v>2</v>
      </c>
      <c r="H45" s="68">
        <f t="shared" si="18"/>
        <v>9</v>
      </c>
      <c r="I45" s="68">
        <f t="shared" si="18"/>
        <v>13</v>
      </c>
      <c r="J45" s="68">
        <f t="shared" si="18"/>
        <v>2</v>
      </c>
      <c r="K45" s="68">
        <f t="shared" si="18"/>
        <v>4</v>
      </c>
      <c r="L45" s="68">
        <f t="shared" si="18"/>
        <v>4</v>
      </c>
      <c r="M45" s="68">
        <f t="shared" si="18"/>
        <v>14</v>
      </c>
      <c r="N45" s="68">
        <f t="shared" si="18"/>
        <v>1</v>
      </c>
      <c r="O45" s="68">
        <f t="shared" si="18"/>
        <v>4</v>
      </c>
      <c r="P45" s="68">
        <f t="shared" si="18"/>
        <v>11</v>
      </c>
      <c r="Q45" s="68">
        <f t="shared" si="18"/>
        <v>13</v>
      </c>
      <c r="R45" s="68">
        <f t="shared" si="18"/>
        <v>36</v>
      </c>
      <c r="S45" s="68">
        <f t="shared" si="18"/>
        <v>58</v>
      </c>
      <c r="T45" s="68">
        <f>SUM(T40:T44)</f>
        <v>94</v>
      </c>
    </row>
    <row r="46" spans="1:20" ht="51" x14ac:dyDescent="0.3">
      <c r="A46" s="77" t="s">
        <v>114</v>
      </c>
      <c r="B46" s="72">
        <v>24</v>
      </c>
      <c r="C46" s="73">
        <v>20</v>
      </c>
      <c r="D46" s="72">
        <v>6</v>
      </c>
      <c r="E46" s="73">
        <v>1</v>
      </c>
      <c r="F46" s="72">
        <v>6</v>
      </c>
      <c r="G46" s="73">
        <v>8</v>
      </c>
      <c r="H46" s="72">
        <v>27</v>
      </c>
      <c r="I46" s="73">
        <v>11</v>
      </c>
      <c r="J46" s="72">
        <v>12</v>
      </c>
      <c r="K46" s="73">
        <v>2</v>
      </c>
      <c r="L46" s="72">
        <v>20</v>
      </c>
      <c r="M46" s="73">
        <v>12</v>
      </c>
      <c r="N46" s="72">
        <v>6</v>
      </c>
      <c r="O46" s="73">
        <v>3</v>
      </c>
      <c r="P46" s="72">
        <v>53</v>
      </c>
      <c r="Q46" s="73">
        <v>34</v>
      </c>
      <c r="R46" s="74">
        <f t="shared" ref="R46:S48" si="19">B46+D46+F46+H46+J46+L46+N46+P46</f>
        <v>154</v>
      </c>
      <c r="S46" s="74">
        <f t="shared" si="19"/>
        <v>91</v>
      </c>
      <c r="T46" s="76">
        <f t="shared" ref="T46:T48" si="20">R46+S46</f>
        <v>245</v>
      </c>
    </row>
    <row r="47" spans="1:20" ht="17.399999999999999" x14ac:dyDescent="0.3">
      <c r="A47" s="102" t="s">
        <v>72</v>
      </c>
      <c r="B47" s="57">
        <v>8</v>
      </c>
      <c r="C47" s="58">
        <v>1</v>
      </c>
      <c r="D47" s="57">
        <v>1</v>
      </c>
      <c r="E47" s="58">
        <v>0</v>
      </c>
      <c r="F47" s="57">
        <v>3</v>
      </c>
      <c r="G47" s="58">
        <v>0</v>
      </c>
      <c r="H47" s="57">
        <v>5</v>
      </c>
      <c r="I47" s="58">
        <v>1</v>
      </c>
      <c r="J47" s="57">
        <v>3</v>
      </c>
      <c r="K47" s="58">
        <v>1</v>
      </c>
      <c r="L47" s="57">
        <v>6</v>
      </c>
      <c r="M47" s="58">
        <v>0</v>
      </c>
      <c r="N47" s="57">
        <v>3</v>
      </c>
      <c r="O47" s="58">
        <v>0</v>
      </c>
      <c r="P47" s="57">
        <v>14</v>
      </c>
      <c r="Q47" s="58">
        <v>3</v>
      </c>
      <c r="R47" s="59">
        <f t="shared" si="19"/>
        <v>43</v>
      </c>
      <c r="S47" s="59">
        <f t="shared" si="19"/>
        <v>6</v>
      </c>
      <c r="T47" s="61">
        <f t="shared" si="20"/>
        <v>49</v>
      </c>
    </row>
    <row r="48" spans="1:20" ht="17.399999999999999" x14ac:dyDescent="0.3">
      <c r="A48" s="103" t="s">
        <v>31</v>
      </c>
      <c r="B48" s="57">
        <v>5</v>
      </c>
      <c r="C48" s="58">
        <v>2</v>
      </c>
      <c r="D48" s="57">
        <v>1</v>
      </c>
      <c r="E48" s="58">
        <v>0</v>
      </c>
      <c r="F48" s="57">
        <v>2</v>
      </c>
      <c r="G48" s="58">
        <v>0</v>
      </c>
      <c r="H48" s="57">
        <v>5</v>
      </c>
      <c r="I48" s="58">
        <v>2</v>
      </c>
      <c r="J48" s="57">
        <v>3</v>
      </c>
      <c r="K48" s="58">
        <v>1</v>
      </c>
      <c r="L48" s="57">
        <v>8</v>
      </c>
      <c r="M48" s="58">
        <v>5</v>
      </c>
      <c r="N48" s="57">
        <v>3</v>
      </c>
      <c r="O48" s="58">
        <v>1</v>
      </c>
      <c r="P48" s="57">
        <v>5</v>
      </c>
      <c r="Q48" s="58">
        <v>4</v>
      </c>
      <c r="R48" s="59">
        <f t="shared" si="19"/>
        <v>32</v>
      </c>
      <c r="S48" s="59">
        <f t="shared" si="19"/>
        <v>15</v>
      </c>
      <c r="T48" s="61">
        <f t="shared" si="20"/>
        <v>47</v>
      </c>
    </row>
    <row r="49" spans="1:20" ht="21" thickBot="1" x14ac:dyDescent="0.35">
      <c r="A49" s="99" t="s">
        <v>12</v>
      </c>
      <c r="B49" s="45">
        <f>B45+B46+B47+B48</f>
        <v>43</v>
      </c>
      <c r="C49" s="46">
        <f t="shared" ref="C49:T49" si="21">C45+C46+C47+C48</f>
        <v>29</v>
      </c>
      <c r="D49" s="45">
        <f t="shared" si="21"/>
        <v>9</v>
      </c>
      <c r="E49" s="46">
        <f t="shared" si="21"/>
        <v>3</v>
      </c>
      <c r="F49" s="45">
        <f t="shared" si="21"/>
        <v>13</v>
      </c>
      <c r="G49" s="46">
        <f t="shared" si="21"/>
        <v>10</v>
      </c>
      <c r="H49" s="45">
        <f t="shared" si="21"/>
        <v>46</v>
      </c>
      <c r="I49" s="46">
        <f t="shared" si="21"/>
        <v>27</v>
      </c>
      <c r="J49" s="45">
        <f t="shared" si="21"/>
        <v>20</v>
      </c>
      <c r="K49" s="46">
        <f t="shared" si="21"/>
        <v>8</v>
      </c>
      <c r="L49" s="45">
        <f t="shared" si="21"/>
        <v>38</v>
      </c>
      <c r="M49" s="46">
        <f t="shared" si="21"/>
        <v>31</v>
      </c>
      <c r="N49" s="45">
        <f t="shared" si="21"/>
        <v>13</v>
      </c>
      <c r="O49" s="46">
        <f t="shared" si="21"/>
        <v>8</v>
      </c>
      <c r="P49" s="45">
        <f t="shared" si="21"/>
        <v>83</v>
      </c>
      <c r="Q49" s="46">
        <f t="shared" si="21"/>
        <v>54</v>
      </c>
      <c r="R49" s="45">
        <f t="shared" si="21"/>
        <v>265</v>
      </c>
      <c r="S49" s="46">
        <f t="shared" si="21"/>
        <v>170</v>
      </c>
      <c r="T49" s="47">
        <f t="shared" si="21"/>
        <v>435</v>
      </c>
    </row>
    <row r="50" spans="1:20" ht="24.6" x14ac:dyDescent="0.3">
      <c r="A50" s="454" t="s">
        <v>39</v>
      </c>
      <c r="B50" s="455"/>
      <c r="C50" s="455"/>
      <c r="D50" s="455"/>
      <c r="E50" s="455"/>
      <c r="F50" s="455"/>
      <c r="G50" s="455"/>
      <c r="H50" s="455"/>
      <c r="I50" s="455"/>
      <c r="J50" s="455"/>
      <c r="K50" s="455"/>
      <c r="L50" s="455"/>
      <c r="M50" s="455"/>
      <c r="N50" s="455"/>
      <c r="O50" s="455"/>
      <c r="P50" s="455"/>
      <c r="Q50" s="455"/>
      <c r="R50" s="455"/>
      <c r="S50" s="464">
        <f>T49+T39</f>
        <v>726</v>
      </c>
      <c r="T50" s="464"/>
    </row>
    <row r="51" spans="1:20" ht="24.6" x14ac:dyDescent="0.3">
      <c r="A51" s="430" t="s">
        <v>80</v>
      </c>
      <c r="B51" s="430"/>
      <c r="C51" s="430"/>
      <c r="D51" s="430"/>
      <c r="E51" s="430"/>
      <c r="F51" s="430"/>
      <c r="G51" s="430"/>
      <c r="H51" s="430"/>
      <c r="I51" s="430"/>
      <c r="J51" s="430"/>
      <c r="K51" s="430"/>
      <c r="L51" s="430"/>
      <c r="M51" s="430"/>
      <c r="N51" s="430"/>
      <c r="O51" s="430"/>
      <c r="P51" s="430"/>
      <c r="Q51" s="430"/>
      <c r="R51" s="430"/>
      <c r="S51" s="430"/>
      <c r="T51" s="430"/>
    </row>
    <row r="52" spans="1:20" x14ac:dyDescent="0.3">
      <c r="A52" s="431" t="s">
        <v>81</v>
      </c>
      <c r="B52" s="431"/>
      <c r="C52" s="431"/>
      <c r="D52" s="431"/>
      <c r="E52" s="431"/>
      <c r="F52" s="431"/>
      <c r="G52" s="431"/>
      <c r="H52" s="431"/>
      <c r="I52" s="431"/>
      <c r="J52" s="431"/>
      <c r="K52" s="431"/>
      <c r="L52" s="431"/>
      <c r="M52" s="431"/>
      <c r="N52" s="431"/>
      <c r="O52" s="431"/>
      <c r="P52" s="431"/>
      <c r="Q52" s="431"/>
      <c r="R52" s="431"/>
      <c r="S52" s="431"/>
      <c r="T52" s="431"/>
    </row>
    <row r="53" spans="1:20" ht="22.8" x14ac:dyDescent="0.3">
      <c r="A53" s="432" t="s">
        <v>92</v>
      </c>
      <c r="B53" s="432"/>
      <c r="C53" s="432"/>
      <c r="D53" s="432"/>
      <c r="E53" s="432"/>
      <c r="F53" s="432"/>
      <c r="G53" s="432"/>
      <c r="H53" s="432"/>
      <c r="I53" s="432"/>
      <c r="J53" s="432"/>
      <c r="K53" s="432"/>
      <c r="L53" s="432"/>
      <c r="M53" s="432"/>
      <c r="N53" s="432"/>
      <c r="O53" s="432"/>
      <c r="P53" s="432"/>
      <c r="Q53" s="432"/>
      <c r="R53" s="432"/>
      <c r="S53" s="432"/>
      <c r="T53" s="432"/>
    </row>
    <row r="54" spans="1:20" ht="18" thickBot="1" x14ac:dyDescent="0.35">
      <c r="A54" s="461" t="s">
        <v>96</v>
      </c>
      <c r="B54" s="461"/>
      <c r="C54" s="461"/>
      <c r="D54" s="461"/>
      <c r="E54" s="461"/>
      <c r="F54" s="461"/>
      <c r="G54" s="461"/>
      <c r="H54" s="461"/>
      <c r="I54" s="461"/>
      <c r="J54" s="461"/>
      <c r="K54" s="461"/>
      <c r="L54" s="461"/>
      <c r="M54" s="461"/>
      <c r="N54" s="461"/>
      <c r="O54" s="461"/>
      <c r="P54" s="461"/>
      <c r="Q54" s="461"/>
      <c r="R54" s="461"/>
      <c r="S54" s="461"/>
      <c r="T54" s="461"/>
    </row>
    <row r="55" spans="1:20" ht="18" thickBot="1" x14ac:dyDescent="0.35">
      <c r="A55" s="462" t="s">
        <v>97</v>
      </c>
      <c r="B55" s="462"/>
      <c r="C55" s="462"/>
      <c r="D55" s="462"/>
      <c r="E55" s="462"/>
      <c r="F55" s="462"/>
      <c r="G55" s="462"/>
      <c r="H55" s="462"/>
      <c r="I55" s="462"/>
      <c r="J55" s="462"/>
      <c r="K55" s="462"/>
      <c r="L55" s="462"/>
      <c r="M55" s="462"/>
      <c r="N55" s="462"/>
      <c r="O55" s="462"/>
      <c r="P55" s="462"/>
      <c r="Q55" s="462"/>
      <c r="R55" s="462"/>
      <c r="S55" s="462"/>
      <c r="T55" s="462"/>
    </row>
    <row r="56" spans="1:20" ht="21" thickBot="1" x14ac:dyDescent="0.35">
      <c r="A56" s="440" t="s">
        <v>44</v>
      </c>
      <c r="B56" s="434" t="s">
        <v>4</v>
      </c>
      <c r="C56" s="435"/>
      <c r="D56" s="434" t="s">
        <v>5</v>
      </c>
      <c r="E56" s="435"/>
      <c r="F56" s="434" t="s">
        <v>45</v>
      </c>
      <c r="G56" s="435"/>
      <c r="H56" s="434" t="s">
        <v>46</v>
      </c>
      <c r="I56" s="435"/>
      <c r="J56" s="434" t="s">
        <v>47</v>
      </c>
      <c r="K56" s="435"/>
      <c r="L56" s="434" t="s">
        <v>48</v>
      </c>
      <c r="M56" s="435"/>
      <c r="N56" s="436" t="s">
        <v>49</v>
      </c>
      <c r="O56" s="437"/>
      <c r="P56" s="434" t="s">
        <v>11</v>
      </c>
      <c r="Q56" s="435"/>
      <c r="R56" s="451" t="s">
        <v>22</v>
      </c>
      <c r="S56" s="452"/>
      <c r="T56" s="458" t="s">
        <v>50</v>
      </c>
    </row>
    <row r="57" spans="1:20" ht="18" thickBot="1" x14ac:dyDescent="0.35">
      <c r="A57" s="463"/>
      <c r="B57" s="78" t="s">
        <v>15</v>
      </c>
      <c r="C57" s="79" t="s">
        <v>16</v>
      </c>
      <c r="D57" s="78" t="s">
        <v>15</v>
      </c>
      <c r="E57" s="79" t="s">
        <v>16</v>
      </c>
      <c r="F57" s="80" t="s">
        <v>15</v>
      </c>
      <c r="G57" s="81" t="s">
        <v>16</v>
      </c>
      <c r="H57" s="80" t="s">
        <v>15</v>
      </c>
      <c r="I57" s="81" t="s">
        <v>16</v>
      </c>
      <c r="J57" s="80" t="s">
        <v>15</v>
      </c>
      <c r="K57" s="81" t="s">
        <v>16</v>
      </c>
      <c r="L57" s="80" t="s">
        <v>15</v>
      </c>
      <c r="M57" s="81" t="s">
        <v>16</v>
      </c>
      <c r="N57" s="80" t="s">
        <v>15</v>
      </c>
      <c r="O57" s="81" t="s">
        <v>16</v>
      </c>
      <c r="P57" s="80" t="s">
        <v>15</v>
      </c>
      <c r="Q57" s="81" t="s">
        <v>16</v>
      </c>
      <c r="R57" s="82" t="s">
        <v>15</v>
      </c>
      <c r="S57" s="83" t="s">
        <v>16</v>
      </c>
      <c r="T57" s="460"/>
    </row>
    <row r="58" spans="1:20" ht="18" thickTop="1" x14ac:dyDescent="0.3">
      <c r="A58" s="84" t="s">
        <v>17</v>
      </c>
      <c r="B58" s="85">
        <v>4</v>
      </c>
      <c r="C58" s="85">
        <v>2</v>
      </c>
      <c r="D58" s="85">
        <v>3</v>
      </c>
      <c r="E58" s="85">
        <v>0</v>
      </c>
      <c r="F58" s="85">
        <v>0</v>
      </c>
      <c r="G58" s="85">
        <v>3</v>
      </c>
      <c r="H58" s="85">
        <v>9</v>
      </c>
      <c r="I58" s="85">
        <v>10</v>
      </c>
      <c r="J58" s="85">
        <v>0</v>
      </c>
      <c r="K58" s="85">
        <v>0</v>
      </c>
      <c r="L58" s="85">
        <v>11</v>
      </c>
      <c r="M58" s="85">
        <v>3</v>
      </c>
      <c r="N58" s="85">
        <v>3</v>
      </c>
      <c r="O58" s="85">
        <v>2</v>
      </c>
      <c r="P58" s="85">
        <v>5</v>
      </c>
      <c r="Q58" s="85">
        <v>3</v>
      </c>
      <c r="R58" s="86">
        <v>35</v>
      </c>
      <c r="S58" s="87">
        <v>23</v>
      </c>
      <c r="T58" s="88">
        <v>58</v>
      </c>
    </row>
    <row r="59" spans="1:20" ht="17.399999999999999" x14ac:dyDescent="0.3">
      <c r="A59" s="62" t="s">
        <v>18</v>
      </c>
      <c r="B59" s="89">
        <v>5</v>
      </c>
      <c r="C59" s="89">
        <v>10</v>
      </c>
      <c r="D59" s="89">
        <v>0</v>
      </c>
      <c r="E59" s="89">
        <v>2</v>
      </c>
      <c r="F59" s="89">
        <v>3</v>
      </c>
      <c r="G59" s="89">
        <v>1</v>
      </c>
      <c r="H59" s="89">
        <v>9</v>
      </c>
      <c r="I59" s="89">
        <v>3</v>
      </c>
      <c r="J59" s="89">
        <v>1</v>
      </c>
      <c r="K59" s="89">
        <v>1</v>
      </c>
      <c r="L59" s="89">
        <v>2</v>
      </c>
      <c r="M59" s="89">
        <v>6</v>
      </c>
      <c r="N59" s="89">
        <v>2</v>
      </c>
      <c r="O59" s="89">
        <v>1</v>
      </c>
      <c r="P59" s="89">
        <v>7</v>
      </c>
      <c r="Q59" s="89">
        <v>4</v>
      </c>
      <c r="R59" s="90">
        <v>29</v>
      </c>
      <c r="S59" s="91">
        <v>28</v>
      </c>
      <c r="T59" s="61">
        <v>57</v>
      </c>
    </row>
    <row r="60" spans="1:20" ht="17.399999999999999" x14ac:dyDescent="0.3">
      <c r="A60" s="62" t="s">
        <v>21</v>
      </c>
      <c r="B60" s="89">
        <v>5</v>
      </c>
      <c r="C60" s="89">
        <v>0</v>
      </c>
      <c r="D60" s="89">
        <v>1</v>
      </c>
      <c r="E60" s="89">
        <v>0</v>
      </c>
      <c r="F60" s="89">
        <v>0</v>
      </c>
      <c r="G60" s="89">
        <v>1</v>
      </c>
      <c r="H60" s="89">
        <v>4</v>
      </c>
      <c r="I60" s="89">
        <v>3</v>
      </c>
      <c r="J60" s="89">
        <v>0</v>
      </c>
      <c r="K60" s="89">
        <v>0</v>
      </c>
      <c r="L60" s="89">
        <v>3</v>
      </c>
      <c r="M60" s="89">
        <v>2</v>
      </c>
      <c r="N60" s="89">
        <v>0</v>
      </c>
      <c r="O60" s="89">
        <v>1</v>
      </c>
      <c r="P60" s="89">
        <v>13</v>
      </c>
      <c r="Q60" s="89">
        <v>2</v>
      </c>
      <c r="R60" s="90">
        <v>26</v>
      </c>
      <c r="S60" s="91">
        <v>9</v>
      </c>
      <c r="T60" s="61">
        <v>35</v>
      </c>
    </row>
    <row r="61" spans="1:20" ht="17.399999999999999" x14ac:dyDescent="0.3">
      <c r="A61" s="62" t="s">
        <v>84</v>
      </c>
      <c r="B61" s="89">
        <v>3</v>
      </c>
      <c r="C61" s="89">
        <v>5</v>
      </c>
      <c r="D61" s="89">
        <v>0</v>
      </c>
      <c r="E61" s="89">
        <v>1</v>
      </c>
      <c r="F61" s="89">
        <v>3</v>
      </c>
      <c r="G61" s="89">
        <v>3</v>
      </c>
      <c r="H61" s="89">
        <v>3</v>
      </c>
      <c r="I61" s="89">
        <v>3</v>
      </c>
      <c r="J61" s="89">
        <v>0</v>
      </c>
      <c r="K61" s="89">
        <v>0</v>
      </c>
      <c r="L61" s="89">
        <v>6</v>
      </c>
      <c r="M61" s="89">
        <v>3</v>
      </c>
      <c r="N61" s="89">
        <v>1</v>
      </c>
      <c r="O61" s="89">
        <v>2</v>
      </c>
      <c r="P61" s="89">
        <v>6</v>
      </c>
      <c r="Q61" s="89">
        <v>4</v>
      </c>
      <c r="R61" s="90">
        <v>22</v>
      </c>
      <c r="S61" s="91">
        <v>21</v>
      </c>
      <c r="T61" s="61">
        <v>43</v>
      </c>
    </row>
    <row r="62" spans="1:20" ht="18" thickBot="1" x14ac:dyDescent="0.35">
      <c r="A62" s="92" t="s">
        <v>93</v>
      </c>
      <c r="B62" s="93">
        <v>17</v>
      </c>
      <c r="C62" s="93">
        <v>17</v>
      </c>
      <c r="D62" s="93">
        <v>4</v>
      </c>
      <c r="E62" s="93">
        <v>3</v>
      </c>
      <c r="F62" s="93">
        <v>6</v>
      </c>
      <c r="G62" s="93">
        <v>8</v>
      </c>
      <c r="H62" s="93">
        <v>25</v>
      </c>
      <c r="I62" s="93">
        <v>19</v>
      </c>
      <c r="J62" s="93">
        <v>1</v>
      </c>
      <c r="K62" s="93">
        <v>1</v>
      </c>
      <c r="L62" s="93">
        <v>22</v>
      </c>
      <c r="M62" s="93">
        <v>14</v>
      </c>
      <c r="N62" s="93">
        <v>6</v>
      </c>
      <c r="O62" s="93">
        <v>6</v>
      </c>
      <c r="P62" s="93">
        <v>31</v>
      </c>
      <c r="Q62" s="93">
        <v>13</v>
      </c>
      <c r="R62" s="93">
        <v>112</v>
      </c>
      <c r="S62" s="93">
        <v>81</v>
      </c>
      <c r="T62" s="93">
        <v>193</v>
      </c>
    </row>
    <row r="63" spans="1:20" ht="40.200000000000003" thickTop="1" x14ac:dyDescent="0.3">
      <c r="A63" s="94" t="s">
        <v>98</v>
      </c>
      <c r="B63" s="95">
        <v>17</v>
      </c>
      <c r="C63" s="96">
        <v>20</v>
      </c>
      <c r="D63" s="95">
        <v>2</v>
      </c>
      <c r="E63" s="96">
        <v>2</v>
      </c>
      <c r="F63" s="95">
        <v>8</v>
      </c>
      <c r="G63" s="96">
        <v>4</v>
      </c>
      <c r="H63" s="95">
        <v>31</v>
      </c>
      <c r="I63" s="96">
        <v>14</v>
      </c>
      <c r="J63" s="95">
        <v>0</v>
      </c>
      <c r="K63" s="96">
        <v>3</v>
      </c>
      <c r="L63" s="95">
        <v>9</v>
      </c>
      <c r="M63" s="96">
        <v>8</v>
      </c>
      <c r="N63" s="95">
        <v>5</v>
      </c>
      <c r="O63" s="96">
        <v>3</v>
      </c>
      <c r="P63" s="95">
        <v>45</v>
      </c>
      <c r="Q63" s="96">
        <v>30</v>
      </c>
      <c r="R63" s="95">
        <v>117</v>
      </c>
      <c r="S63" s="95">
        <v>84</v>
      </c>
      <c r="T63" s="97">
        <v>201</v>
      </c>
    </row>
    <row r="64" spans="1:20" ht="21" thickBot="1" x14ac:dyDescent="0.35">
      <c r="A64" s="104" t="s">
        <v>12</v>
      </c>
      <c r="B64" s="48">
        <v>34</v>
      </c>
      <c r="C64" s="48">
        <v>37</v>
      </c>
      <c r="D64" s="48">
        <v>6</v>
      </c>
      <c r="E64" s="48">
        <v>5</v>
      </c>
      <c r="F64" s="48">
        <v>14</v>
      </c>
      <c r="G64" s="48">
        <v>12</v>
      </c>
      <c r="H64" s="48">
        <v>56</v>
      </c>
      <c r="I64" s="48">
        <v>33</v>
      </c>
      <c r="J64" s="48">
        <v>1</v>
      </c>
      <c r="K64" s="48">
        <v>4</v>
      </c>
      <c r="L64" s="48">
        <v>31</v>
      </c>
      <c r="M64" s="48">
        <v>22</v>
      </c>
      <c r="N64" s="48">
        <v>11</v>
      </c>
      <c r="O64" s="48">
        <v>9</v>
      </c>
      <c r="P64" s="48">
        <v>76</v>
      </c>
      <c r="Q64" s="48">
        <v>43</v>
      </c>
      <c r="R64" s="48">
        <v>229</v>
      </c>
      <c r="S64" s="48">
        <v>165</v>
      </c>
      <c r="T64" s="48">
        <v>394</v>
      </c>
    </row>
    <row r="65" spans="1:20" ht="18" thickBot="1" x14ac:dyDescent="0.35">
      <c r="A65" s="453" t="s">
        <v>99</v>
      </c>
      <c r="B65" s="453"/>
      <c r="C65" s="453"/>
      <c r="D65" s="453"/>
      <c r="E65" s="453"/>
      <c r="F65" s="453"/>
      <c r="G65" s="453"/>
      <c r="H65" s="453"/>
      <c r="I65" s="453"/>
      <c r="J65" s="453"/>
      <c r="K65" s="453"/>
      <c r="L65" s="453"/>
      <c r="M65" s="453"/>
      <c r="N65" s="453"/>
      <c r="O65" s="453"/>
      <c r="P65" s="453"/>
      <c r="Q65" s="453"/>
      <c r="R65" s="453"/>
      <c r="S65" s="453"/>
      <c r="T65" s="453"/>
    </row>
    <row r="66" spans="1:20" ht="18" thickTop="1" x14ac:dyDescent="0.3">
      <c r="A66" s="105" t="s">
        <v>100</v>
      </c>
      <c r="B66" s="85">
        <v>2</v>
      </c>
      <c r="C66" s="85">
        <v>0</v>
      </c>
      <c r="D66" s="85">
        <v>0</v>
      </c>
      <c r="E66" s="85">
        <v>1</v>
      </c>
      <c r="F66" s="85">
        <v>0</v>
      </c>
      <c r="G66" s="85">
        <v>0</v>
      </c>
      <c r="H66" s="85">
        <v>1</v>
      </c>
      <c r="I66" s="85">
        <v>3</v>
      </c>
      <c r="J66" s="85">
        <v>0</v>
      </c>
      <c r="K66" s="85">
        <v>0</v>
      </c>
      <c r="L66" s="85">
        <v>0</v>
      </c>
      <c r="M66" s="85">
        <v>4</v>
      </c>
      <c r="N66" s="85">
        <v>0</v>
      </c>
      <c r="O66" s="85">
        <v>1</v>
      </c>
      <c r="P66" s="85">
        <v>0</v>
      </c>
      <c r="Q66" s="85">
        <v>0</v>
      </c>
      <c r="R66" s="86">
        <v>3</v>
      </c>
      <c r="S66" s="87">
        <v>9</v>
      </c>
      <c r="T66" s="88">
        <v>12</v>
      </c>
    </row>
    <row r="67" spans="1:20" ht="17.399999999999999" x14ac:dyDescent="0.3">
      <c r="A67" s="101" t="s">
        <v>101</v>
      </c>
      <c r="B67" s="89">
        <v>2</v>
      </c>
      <c r="C67" s="89">
        <v>2</v>
      </c>
      <c r="D67" s="89">
        <v>0</v>
      </c>
      <c r="E67" s="89">
        <v>0</v>
      </c>
      <c r="F67" s="89">
        <v>0</v>
      </c>
      <c r="G67" s="89">
        <v>1</v>
      </c>
      <c r="H67" s="89">
        <v>5</v>
      </c>
      <c r="I67" s="89">
        <v>3</v>
      </c>
      <c r="J67" s="89">
        <v>0</v>
      </c>
      <c r="K67" s="89">
        <v>1</v>
      </c>
      <c r="L67" s="89">
        <v>9</v>
      </c>
      <c r="M67" s="89">
        <v>7</v>
      </c>
      <c r="N67" s="89">
        <v>3</v>
      </c>
      <c r="O67" s="89">
        <v>3</v>
      </c>
      <c r="P67" s="89">
        <v>5</v>
      </c>
      <c r="Q67" s="89">
        <v>6</v>
      </c>
      <c r="R67" s="90">
        <v>24</v>
      </c>
      <c r="S67" s="91">
        <v>23</v>
      </c>
      <c r="T67" s="61">
        <v>47</v>
      </c>
    </row>
    <row r="68" spans="1:20" ht="17.399999999999999" x14ac:dyDescent="0.3">
      <c r="A68" s="101" t="s">
        <v>102</v>
      </c>
      <c r="B68" s="89">
        <v>3</v>
      </c>
      <c r="C68" s="89">
        <v>0</v>
      </c>
      <c r="D68" s="89">
        <v>0</v>
      </c>
      <c r="E68" s="89">
        <v>1</v>
      </c>
      <c r="F68" s="89">
        <v>0</v>
      </c>
      <c r="G68" s="89">
        <v>2</v>
      </c>
      <c r="H68" s="89">
        <v>4</v>
      </c>
      <c r="I68" s="89">
        <v>5</v>
      </c>
      <c r="J68" s="89">
        <v>0</v>
      </c>
      <c r="K68" s="89">
        <v>2</v>
      </c>
      <c r="L68" s="89">
        <v>2</v>
      </c>
      <c r="M68" s="89">
        <v>6</v>
      </c>
      <c r="N68" s="89">
        <v>0</v>
      </c>
      <c r="O68" s="89">
        <v>1</v>
      </c>
      <c r="P68" s="89">
        <v>5</v>
      </c>
      <c r="Q68" s="89">
        <v>5</v>
      </c>
      <c r="R68" s="90">
        <v>14</v>
      </c>
      <c r="S68" s="91">
        <v>22</v>
      </c>
      <c r="T68" s="61">
        <v>36</v>
      </c>
    </row>
    <row r="69" spans="1:20" ht="17.399999999999999" x14ac:dyDescent="0.3">
      <c r="A69" s="101" t="s">
        <v>103</v>
      </c>
      <c r="B69" s="89">
        <v>1</v>
      </c>
      <c r="C69" s="89">
        <v>1</v>
      </c>
      <c r="D69" s="89">
        <v>0</v>
      </c>
      <c r="E69" s="89">
        <v>0</v>
      </c>
      <c r="F69" s="89">
        <v>0</v>
      </c>
      <c r="G69" s="89">
        <v>0</v>
      </c>
      <c r="H69" s="89">
        <v>2</v>
      </c>
      <c r="I69" s="89">
        <v>1</v>
      </c>
      <c r="J69" s="89">
        <v>0</v>
      </c>
      <c r="K69" s="89">
        <v>0</v>
      </c>
      <c r="L69" s="89">
        <v>1</v>
      </c>
      <c r="M69" s="89">
        <v>2</v>
      </c>
      <c r="N69" s="89">
        <v>0</v>
      </c>
      <c r="O69" s="89">
        <v>0</v>
      </c>
      <c r="P69" s="89">
        <v>2</v>
      </c>
      <c r="Q69" s="89">
        <v>3</v>
      </c>
      <c r="R69" s="90">
        <v>6</v>
      </c>
      <c r="S69" s="91">
        <v>7</v>
      </c>
      <c r="T69" s="61">
        <v>13</v>
      </c>
    </row>
    <row r="70" spans="1:20" ht="17.399999999999999" x14ac:dyDescent="0.3">
      <c r="A70" s="101" t="s">
        <v>104</v>
      </c>
      <c r="B70" s="89">
        <v>0</v>
      </c>
      <c r="C70" s="89">
        <v>0</v>
      </c>
      <c r="D70" s="89">
        <v>0</v>
      </c>
      <c r="E70" s="89">
        <v>0</v>
      </c>
      <c r="F70" s="89">
        <v>1</v>
      </c>
      <c r="G70" s="89">
        <v>1</v>
      </c>
      <c r="H70" s="89">
        <v>4</v>
      </c>
      <c r="I70" s="89">
        <v>2</v>
      </c>
      <c r="J70" s="89">
        <v>0</v>
      </c>
      <c r="K70" s="89">
        <v>0</v>
      </c>
      <c r="L70" s="89">
        <v>5</v>
      </c>
      <c r="M70" s="89">
        <v>4</v>
      </c>
      <c r="N70" s="89">
        <v>0</v>
      </c>
      <c r="O70" s="89">
        <v>1</v>
      </c>
      <c r="P70" s="89">
        <v>1</v>
      </c>
      <c r="Q70" s="89">
        <v>3</v>
      </c>
      <c r="R70" s="90">
        <v>11</v>
      </c>
      <c r="S70" s="91">
        <v>11</v>
      </c>
      <c r="T70" s="61">
        <v>22</v>
      </c>
    </row>
    <row r="71" spans="1:20" ht="18" thickBot="1" x14ac:dyDescent="0.35">
      <c r="A71" s="92" t="s">
        <v>93</v>
      </c>
      <c r="B71" s="93">
        <v>8</v>
      </c>
      <c r="C71" s="93">
        <v>3</v>
      </c>
      <c r="D71" s="93">
        <v>0</v>
      </c>
      <c r="E71" s="93">
        <v>2</v>
      </c>
      <c r="F71" s="93">
        <v>1</v>
      </c>
      <c r="G71" s="93">
        <v>4</v>
      </c>
      <c r="H71" s="93">
        <v>16</v>
      </c>
      <c r="I71" s="93">
        <v>14</v>
      </c>
      <c r="J71" s="93">
        <v>0</v>
      </c>
      <c r="K71" s="93">
        <v>3</v>
      </c>
      <c r="L71" s="93">
        <v>17</v>
      </c>
      <c r="M71" s="93">
        <v>23</v>
      </c>
      <c r="N71" s="93">
        <v>3</v>
      </c>
      <c r="O71" s="93">
        <v>6</v>
      </c>
      <c r="P71" s="93">
        <v>13</v>
      </c>
      <c r="Q71" s="93">
        <v>17</v>
      </c>
      <c r="R71" s="93">
        <v>58</v>
      </c>
      <c r="S71" s="93">
        <v>72</v>
      </c>
      <c r="T71" s="93">
        <v>130</v>
      </c>
    </row>
    <row r="72" spans="1:20" ht="23.4" thickTop="1" x14ac:dyDescent="0.3">
      <c r="A72" s="98" t="s">
        <v>105</v>
      </c>
      <c r="B72" s="95">
        <v>18</v>
      </c>
      <c r="C72" s="96">
        <v>22</v>
      </c>
      <c r="D72" s="95">
        <v>3</v>
      </c>
      <c r="E72" s="96">
        <v>6</v>
      </c>
      <c r="F72" s="95">
        <v>6</v>
      </c>
      <c r="G72" s="96">
        <v>11</v>
      </c>
      <c r="H72" s="95">
        <v>7</v>
      </c>
      <c r="I72" s="96">
        <v>18</v>
      </c>
      <c r="J72" s="95">
        <v>2</v>
      </c>
      <c r="K72" s="96">
        <v>2</v>
      </c>
      <c r="L72" s="95">
        <v>9</v>
      </c>
      <c r="M72" s="96">
        <v>7</v>
      </c>
      <c r="N72" s="95">
        <v>5</v>
      </c>
      <c r="O72" s="96">
        <v>2</v>
      </c>
      <c r="P72" s="95">
        <v>37</v>
      </c>
      <c r="Q72" s="96">
        <v>34</v>
      </c>
      <c r="R72" s="95">
        <v>87</v>
      </c>
      <c r="S72" s="95">
        <v>102</v>
      </c>
      <c r="T72" s="97">
        <v>189</v>
      </c>
    </row>
    <row r="73" spans="1:20" ht="17.399999999999999" x14ac:dyDescent="0.3">
      <c r="A73" s="102" t="s">
        <v>72</v>
      </c>
      <c r="B73" s="89">
        <v>4</v>
      </c>
      <c r="C73" s="89">
        <v>4</v>
      </c>
      <c r="D73" s="89">
        <v>0</v>
      </c>
      <c r="E73" s="89">
        <v>0</v>
      </c>
      <c r="F73" s="89">
        <v>2</v>
      </c>
      <c r="G73" s="89">
        <v>0</v>
      </c>
      <c r="H73" s="89">
        <v>6</v>
      </c>
      <c r="I73" s="89">
        <v>1</v>
      </c>
      <c r="J73" s="89">
        <v>5</v>
      </c>
      <c r="K73" s="89">
        <v>0</v>
      </c>
      <c r="L73" s="89">
        <v>6</v>
      </c>
      <c r="M73" s="89">
        <v>0</v>
      </c>
      <c r="N73" s="89">
        <v>1</v>
      </c>
      <c r="O73" s="89">
        <v>1</v>
      </c>
      <c r="P73" s="89">
        <v>21</v>
      </c>
      <c r="Q73" s="89">
        <v>6</v>
      </c>
      <c r="R73" s="90">
        <v>45</v>
      </c>
      <c r="S73" s="91">
        <v>12</v>
      </c>
      <c r="T73" s="61">
        <v>57</v>
      </c>
    </row>
    <row r="74" spans="1:20" ht="17.399999999999999" x14ac:dyDescent="0.3">
      <c r="A74" s="103" t="s">
        <v>31</v>
      </c>
      <c r="B74" s="89">
        <v>7</v>
      </c>
      <c r="C74" s="89">
        <v>2</v>
      </c>
      <c r="D74" s="89">
        <v>0</v>
      </c>
      <c r="E74" s="89">
        <v>0</v>
      </c>
      <c r="F74" s="89">
        <v>0</v>
      </c>
      <c r="G74" s="89">
        <v>5</v>
      </c>
      <c r="H74" s="89">
        <v>11</v>
      </c>
      <c r="I74" s="89">
        <v>8</v>
      </c>
      <c r="J74" s="89">
        <v>1</v>
      </c>
      <c r="K74" s="89">
        <v>1</v>
      </c>
      <c r="L74" s="89">
        <v>10</v>
      </c>
      <c r="M74" s="89">
        <v>5</v>
      </c>
      <c r="N74" s="89">
        <v>5</v>
      </c>
      <c r="O74" s="89">
        <v>1</v>
      </c>
      <c r="P74" s="89">
        <v>11</v>
      </c>
      <c r="Q74" s="89">
        <v>4</v>
      </c>
      <c r="R74" s="90">
        <v>45</v>
      </c>
      <c r="S74" s="91">
        <v>26</v>
      </c>
      <c r="T74" s="61">
        <v>71</v>
      </c>
    </row>
    <row r="75" spans="1:20" ht="21" thickBot="1" x14ac:dyDescent="0.35">
      <c r="A75" s="104" t="s">
        <v>12</v>
      </c>
      <c r="B75" s="49">
        <v>37</v>
      </c>
      <c r="C75" s="49">
        <v>31</v>
      </c>
      <c r="D75" s="49">
        <v>3</v>
      </c>
      <c r="E75" s="49">
        <v>8</v>
      </c>
      <c r="F75" s="49">
        <v>9</v>
      </c>
      <c r="G75" s="49">
        <v>20</v>
      </c>
      <c r="H75" s="49">
        <v>40</v>
      </c>
      <c r="I75" s="49">
        <v>41</v>
      </c>
      <c r="J75" s="49">
        <v>8</v>
      </c>
      <c r="K75" s="49">
        <v>6</v>
      </c>
      <c r="L75" s="49">
        <v>42</v>
      </c>
      <c r="M75" s="49">
        <v>35</v>
      </c>
      <c r="N75" s="49">
        <v>14</v>
      </c>
      <c r="O75" s="49">
        <v>10</v>
      </c>
      <c r="P75" s="49">
        <v>82</v>
      </c>
      <c r="Q75" s="49">
        <v>61</v>
      </c>
      <c r="R75" s="49">
        <v>235</v>
      </c>
      <c r="S75" s="49">
        <v>212</v>
      </c>
      <c r="T75" s="49">
        <v>447</v>
      </c>
    </row>
    <row r="76" spans="1:20" ht="24.6" x14ac:dyDescent="0.3">
      <c r="A76" s="454" t="s">
        <v>39</v>
      </c>
      <c r="B76" s="455"/>
      <c r="C76" s="455"/>
      <c r="D76" s="455"/>
      <c r="E76" s="455"/>
      <c r="F76" s="455"/>
      <c r="G76" s="455"/>
      <c r="H76" s="455"/>
      <c r="I76" s="455"/>
      <c r="J76" s="455"/>
      <c r="K76" s="455"/>
      <c r="L76" s="455"/>
      <c r="M76" s="455"/>
      <c r="N76" s="455"/>
      <c r="O76" s="455"/>
      <c r="P76" s="455"/>
      <c r="Q76" s="455"/>
      <c r="R76" s="455"/>
      <c r="S76" s="456">
        <f>T64+T75</f>
        <v>841</v>
      </c>
      <c r="T76" s="456"/>
    </row>
    <row r="77" spans="1:20" ht="15" x14ac:dyDescent="0.3">
      <c r="A77" s="457" t="s">
        <v>106</v>
      </c>
      <c r="B77" s="457"/>
      <c r="C77" s="457"/>
      <c r="D77" s="457"/>
      <c r="E77" s="457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06"/>
    </row>
    <row r="78" spans="1:20" ht="15" x14ac:dyDescent="0.3">
      <c r="A78" s="447" t="s">
        <v>60</v>
      </c>
      <c r="B78" s="445" t="s">
        <v>4</v>
      </c>
      <c r="C78" s="446"/>
      <c r="D78" s="445" t="s">
        <v>5</v>
      </c>
      <c r="E78" s="446"/>
      <c r="F78" s="445" t="s">
        <v>45</v>
      </c>
      <c r="G78" s="446"/>
      <c r="H78" s="445" t="s">
        <v>46</v>
      </c>
      <c r="I78" s="446"/>
      <c r="J78" s="445" t="s">
        <v>47</v>
      </c>
      <c r="K78" s="446"/>
      <c r="L78" s="445" t="s">
        <v>48</v>
      </c>
      <c r="M78" s="446"/>
      <c r="N78" s="445" t="s">
        <v>49</v>
      </c>
      <c r="O78" s="446"/>
      <c r="P78" s="445" t="s">
        <v>11</v>
      </c>
      <c r="Q78" s="446"/>
      <c r="R78" s="445" t="s">
        <v>22</v>
      </c>
      <c r="S78" s="446"/>
      <c r="T78" s="106"/>
    </row>
    <row r="79" spans="1:20" ht="15" x14ac:dyDescent="0.3">
      <c r="A79" s="448"/>
      <c r="B79" s="110" t="s">
        <v>15</v>
      </c>
      <c r="C79" s="110" t="s">
        <v>16</v>
      </c>
      <c r="D79" s="110" t="s">
        <v>15</v>
      </c>
      <c r="E79" s="110" t="s">
        <v>16</v>
      </c>
      <c r="F79" s="110" t="s">
        <v>15</v>
      </c>
      <c r="G79" s="110" t="s">
        <v>16</v>
      </c>
      <c r="H79" s="110" t="s">
        <v>15</v>
      </c>
      <c r="I79" s="110" t="s">
        <v>16</v>
      </c>
      <c r="J79" s="110" t="s">
        <v>15</v>
      </c>
      <c r="K79" s="110" t="s">
        <v>16</v>
      </c>
      <c r="L79" s="110" t="s">
        <v>15</v>
      </c>
      <c r="M79" s="110" t="s">
        <v>16</v>
      </c>
      <c r="N79" s="110" t="s">
        <v>15</v>
      </c>
      <c r="O79" s="110" t="s">
        <v>16</v>
      </c>
      <c r="P79" s="110" t="s">
        <v>15</v>
      </c>
      <c r="Q79" s="110" t="s">
        <v>16</v>
      </c>
      <c r="R79" s="110" t="s">
        <v>15</v>
      </c>
      <c r="S79" s="110" t="s">
        <v>16</v>
      </c>
      <c r="T79" s="106"/>
    </row>
    <row r="80" spans="1:20" ht="15" x14ac:dyDescent="0.3">
      <c r="A80" s="300" t="s">
        <v>64</v>
      </c>
      <c r="B80" s="300">
        <v>55</v>
      </c>
      <c r="C80" s="300">
        <v>34</v>
      </c>
      <c r="D80" s="300">
        <v>4</v>
      </c>
      <c r="E80" s="300">
        <v>7</v>
      </c>
      <c r="F80" s="300">
        <v>10</v>
      </c>
      <c r="G80" s="300">
        <v>12</v>
      </c>
      <c r="H80" s="300">
        <v>58</v>
      </c>
      <c r="I80" s="300">
        <v>16</v>
      </c>
      <c r="J80" s="300">
        <v>8</v>
      </c>
      <c r="K80" s="300">
        <v>2</v>
      </c>
      <c r="L80" s="300">
        <v>34</v>
      </c>
      <c r="M80" s="300">
        <v>20</v>
      </c>
      <c r="N80" s="300">
        <v>16</v>
      </c>
      <c r="O80" s="300">
        <v>8</v>
      </c>
      <c r="P80" s="300">
        <v>200</v>
      </c>
      <c r="Q80" s="300">
        <v>105</v>
      </c>
      <c r="R80" s="300">
        <v>385</v>
      </c>
      <c r="S80" s="300">
        <v>204</v>
      </c>
      <c r="T80" s="106"/>
    </row>
    <row r="81" spans="1:20" ht="15" x14ac:dyDescent="0.3">
      <c r="A81" s="300" t="s">
        <v>65</v>
      </c>
      <c r="B81" s="300">
        <v>68</v>
      </c>
      <c r="C81" s="300">
        <v>57</v>
      </c>
      <c r="D81" s="300">
        <v>14</v>
      </c>
      <c r="E81" s="300">
        <v>6</v>
      </c>
      <c r="F81" s="300">
        <v>18</v>
      </c>
      <c r="G81" s="300">
        <v>20</v>
      </c>
      <c r="H81" s="300">
        <v>91</v>
      </c>
      <c r="I81" s="300">
        <v>42</v>
      </c>
      <c r="J81" s="300">
        <v>27</v>
      </c>
      <c r="K81" s="300">
        <v>13</v>
      </c>
      <c r="L81" s="300">
        <v>79</v>
      </c>
      <c r="M81" s="300">
        <v>50</v>
      </c>
      <c r="N81" s="300">
        <v>15</v>
      </c>
      <c r="O81" s="300">
        <v>18</v>
      </c>
      <c r="P81" s="300">
        <v>128</v>
      </c>
      <c r="Q81" s="300">
        <v>80</v>
      </c>
      <c r="R81" s="300">
        <v>440</v>
      </c>
      <c r="S81" s="300">
        <v>286</v>
      </c>
      <c r="T81" s="106"/>
    </row>
    <row r="82" spans="1:20" ht="15" x14ac:dyDescent="0.3">
      <c r="A82" s="300" t="s">
        <v>66</v>
      </c>
      <c r="B82" s="300">
        <v>71</v>
      </c>
      <c r="C82" s="300">
        <v>68</v>
      </c>
      <c r="D82" s="300">
        <v>9</v>
      </c>
      <c r="E82" s="300">
        <v>13</v>
      </c>
      <c r="F82" s="300">
        <v>23</v>
      </c>
      <c r="G82" s="300">
        <v>32</v>
      </c>
      <c r="H82" s="300">
        <v>96</v>
      </c>
      <c r="I82" s="300">
        <v>74</v>
      </c>
      <c r="J82" s="300">
        <v>9</v>
      </c>
      <c r="K82" s="300">
        <v>10</v>
      </c>
      <c r="L82" s="300">
        <v>73</v>
      </c>
      <c r="M82" s="300">
        <v>57</v>
      </c>
      <c r="N82" s="300">
        <v>25</v>
      </c>
      <c r="O82" s="300">
        <v>19</v>
      </c>
      <c r="P82" s="300">
        <v>158</v>
      </c>
      <c r="Q82" s="300">
        <v>104</v>
      </c>
      <c r="R82" s="300">
        <v>464</v>
      </c>
      <c r="S82" s="300">
        <v>377</v>
      </c>
      <c r="T82" s="106"/>
    </row>
    <row r="83" spans="1:20" ht="15" x14ac:dyDescent="0.3">
      <c r="A83" s="449" t="s">
        <v>115</v>
      </c>
      <c r="B83" s="112">
        <v>194</v>
      </c>
      <c r="C83" s="112">
        <v>159</v>
      </c>
      <c r="D83" s="112">
        <v>27</v>
      </c>
      <c r="E83" s="112">
        <v>26</v>
      </c>
      <c r="F83" s="112">
        <v>51</v>
      </c>
      <c r="G83" s="112">
        <v>64</v>
      </c>
      <c r="H83" s="112">
        <v>245</v>
      </c>
      <c r="I83" s="112">
        <v>132</v>
      </c>
      <c r="J83" s="112">
        <v>44</v>
      </c>
      <c r="K83" s="112">
        <v>25</v>
      </c>
      <c r="L83" s="112">
        <v>186</v>
      </c>
      <c r="M83" s="112">
        <v>127</v>
      </c>
      <c r="N83" s="112">
        <v>56</v>
      </c>
      <c r="O83" s="112">
        <v>45</v>
      </c>
      <c r="P83" s="112">
        <v>486</v>
      </c>
      <c r="Q83" s="112">
        <v>289</v>
      </c>
      <c r="R83" s="112">
        <v>1289</v>
      </c>
      <c r="S83" s="112">
        <v>867</v>
      </c>
      <c r="T83" s="106"/>
    </row>
    <row r="84" spans="1:20" ht="15" x14ac:dyDescent="0.3">
      <c r="A84" s="450"/>
      <c r="B84" s="443">
        <f>B83+C83</f>
        <v>353</v>
      </c>
      <c r="C84" s="444"/>
      <c r="D84" s="443">
        <f>D83+E83</f>
        <v>53</v>
      </c>
      <c r="E84" s="444"/>
      <c r="F84" s="443">
        <f t="shared" ref="F84" si="22">F83+G83</f>
        <v>115</v>
      </c>
      <c r="G84" s="444"/>
      <c r="H84" s="443">
        <f t="shared" ref="H84" si="23">H83+I83</f>
        <v>377</v>
      </c>
      <c r="I84" s="444"/>
      <c r="J84" s="443">
        <f t="shared" ref="J84" si="24">J83+K83</f>
        <v>69</v>
      </c>
      <c r="K84" s="444"/>
      <c r="L84" s="443">
        <f t="shared" ref="L84" si="25">L83+M83</f>
        <v>313</v>
      </c>
      <c r="M84" s="444"/>
      <c r="N84" s="443">
        <f t="shared" ref="N84" si="26">N83+O83</f>
        <v>101</v>
      </c>
      <c r="O84" s="444"/>
      <c r="P84" s="443">
        <f t="shared" ref="P84" si="27">P83+Q83</f>
        <v>775</v>
      </c>
      <c r="Q84" s="444"/>
      <c r="R84" s="443">
        <f t="shared" ref="R84" si="28">R83+S83</f>
        <v>2156</v>
      </c>
      <c r="S84" s="444"/>
      <c r="T84" s="106"/>
    </row>
    <row r="85" spans="1:20" ht="30" x14ac:dyDescent="0.3">
      <c r="A85" s="301" t="s">
        <v>107</v>
      </c>
      <c r="B85" s="301">
        <v>2</v>
      </c>
      <c r="C85" s="301">
        <v>1</v>
      </c>
      <c r="D85" s="301">
        <v>2</v>
      </c>
      <c r="E85" s="301">
        <v>0</v>
      </c>
      <c r="F85" s="301">
        <v>2</v>
      </c>
      <c r="G85" s="301">
        <v>3</v>
      </c>
      <c r="H85" s="301">
        <v>7</v>
      </c>
      <c r="I85" s="301">
        <v>6</v>
      </c>
      <c r="J85" s="301">
        <v>0</v>
      </c>
      <c r="K85" s="301">
        <v>0</v>
      </c>
      <c r="L85" s="301">
        <v>9</v>
      </c>
      <c r="M85" s="301">
        <v>1</v>
      </c>
      <c r="N85" s="301">
        <v>0</v>
      </c>
      <c r="O85" s="301">
        <v>1</v>
      </c>
      <c r="P85" s="301">
        <v>8</v>
      </c>
      <c r="Q85" s="301">
        <v>2</v>
      </c>
      <c r="R85" s="301">
        <v>30</v>
      </c>
      <c r="S85" s="301">
        <v>14</v>
      </c>
      <c r="T85" s="106"/>
    </row>
    <row r="86" spans="1:20" ht="30" x14ac:dyDescent="0.3">
      <c r="A86" s="301" t="s">
        <v>108</v>
      </c>
      <c r="B86" s="301">
        <v>7</v>
      </c>
      <c r="C86" s="301">
        <v>4</v>
      </c>
      <c r="D86" s="301">
        <v>4</v>
      </c>
      <c r="E86" s="301">
        <v>0</v>
      </c>
      <c r="F86" s="301">
        <v>3</v>
      </c>
      <c r="G86" s="301">
        <v>1</v>
      </c>
      <c r="H86" s="301">
        <v>11</v>
      </c>
      <c r="I86" s="301">
        <v>6</v>
      </c>
      <c r="J86" s="301">
        <v>2</v>
      </c>
      <c r="K86" s="301">
        <v>0</v>
      </c>
      <c r="L86" s="301">
        <v>17</v>
      </c>
      <c r="M86" s="301">
        <v>10</v>
      </c>
      <c r="N86" s="301">
        <v>5</v>
      </c>
      <c r="O86" s="301">
        <v>3</v>
      </c>
      <c r="P86" s="301">
        <v>8</v>
      </c>
      <c r="Q86" s="301">
        <v>5</v>
      </c>
      <c r="R86" s="301">
        <v>57</v>
      </c>
      <c r="S86" s="301">
        <v>29</v>
      </c>
      <c r="T86" s="106"/>
    </row>
    <row r="87" spans="1:20" ht="15" x14ac:dyDescent="0.3">
      <c r="A87" s="115"/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6">
        <f>SUM(R85:S86)</f>
        <v>130</v>
      </c>
      <c r="T87" s="106"/>
    </row>
    <row r="88" spans="1:20" ht="15" x14ac:dyDescent="0.3">
      <c r="A88" s="115"/>
      <c r="B88" s="114" t="s">
        <v>109</v>
      </c>
      <c r="C88" s="114"/>
      <c r="D88" s="114">
        <f>R84+S87</f>
        <v>2286</v>
      </c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06"/>
    </row>
    <row r="89" spans="1:20" ht="15" x14ac:dyDescent="0.3">
      <c r="A89" s="111"/>
      <c r="B89" s="110" t="s">
        <v>67</v>
      </c>
      <c r="C89" s="110" t="s">
        <v>61</v>
      </c>
      <c r="D89" s="110" t="s">
        <v>11</v>
      </c>
      <c r="E89" s="110" t="s">
        <v>110</v>
      </c>
      <c r="F89" s="110" t="s">
        <v>111</v>
      </c>
      <c r="G89" s="110" t="s">
        <v>22</v>
      </c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06"/>
    </row>
    <row r="90" spans="1:20" ht="15" x14ac:dyDescent="0.3">
      <c r="A90" s="300" t="s">
        <v>112</v>
      </c>
      <c r="B90" s="300">
        <v>131</v>
      </c>
      <c r="C90" s="300">
        <v>409</v>
      </c>
      <c r="D90" s="300">
        <v>166</v>
      </c>
      <c r="E90" s="302">
        <v>386</v>
      </c>
      <c r="F90" s="302">
        <v>320</v>
      </c>
      <c r="G90" s="303">
        <v>706</v>
      </c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06"/>
    </row>
    <row r="91" spans="1:20" ht="15" x14ac:dyDescent="0.3">
      <c r="A91" s="300" t="s">
        <v>113</v>
      </c>
      <c r="B91" s="300">
        <v>228</v>
      </c>
      <c r="C91" s="300">
        <v>404</v>
      </c>
      <c r="D91" s="300">
        <v>507</v>
      </c>
      <c r="E91" s="302">
        <v>669</v>
      </c>
      <c r="F91" s="302">
        <v>470</v>
      </c>
      <c r="G91" s="303">
        <v>1139</v>
      </c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06"/>
    </row>
    <row r="92" spans="1:20" ht="15" x14ac:dyDescent="0.3">
      <c r="A92" s="300" t="s">
        <v>72</v>
      </c>
      <c r="B92" s="300">
        <v>26</v>
      </c>
      <c r="C92" s="300">
        <v>55</v>
      </c>
      <c r="D92" s="300">
        <v>58</v>
      </c>
      <c r="E92" s="302">
        <v>113</v>
      </c>
      <c r="F92" s="302">
        <v>26</v>
      </c>
      <c r="G92" s="303">
        <v>139</v>
      </c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06"/>
    </row>
    <row r="93" spans="1:20" ht="15" x14ac:dyDescent="0.3">
      <c r="A93" s="300" t="s">
        <v>31</v>
      </c>
      <c r="B93" s="300">
        <v>21</v>
      </c>
      <c r="C93" s="300">
        <v>107</v>
      </c>
      <c r="D93" s="300">
        <v>44</v>
      </c>
      <c r="E93" s="302">
        <v>121</v>
      </c>
      <c r="F93" s="302">
        <v>51</v>
      </c>
      <c r="G93" s="303">
        <v>172</v>
      </c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06"/>
    </row>
    <row r="94" spans="1:20" ht="15" x14ac:dyDescent="0.3">
      <c r="A94" s="304" t="s">
        <v>77</v>
      </c>
      <c r="B94" s="304">
        <v>20</v>
      </c>
      <c r="C94" s="304">
        <v>87</v>
      </c>
      <c r="D94" s="304">
        <v>23</v>
      </c>
      <c r="E94" s="305">
        <v>87</v>
      </c>
      <c r="F94" s="305">
        <v>43</v>
      </c>
      <c r="G94" s="306">
        <f>E94+F94</f>
        <v>130</v>
      </c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06"/>
    </row>
    <row r="95" spans="1:20" ht="15" x14ac:dyDescent="0.3">
      <c r="A95" s="113" t="s">
        <v>12</v>
      </c>
      <c r="B95" s="113">
        <f>SUM(B90:B94)</f>
        <v>426</v>
      </c>
      <c r="C95" s="113">
        <f t="shared" ref="C95:F95" si="29">SUM(C90:C94)</f>
        <v>1062</v>
      </c>
      <c r="D95" s="113">
        <f t="shared" si="29"/>
        <v>798</v>
      </c>
      <c r="E95" s="113">
        <f t="shared" si="29"/>
        <v>1376</v>
      </c>
      <c r="F95" s="113">
        <f t="shared" si="29"/>
        <v>910</v>
      </c>
      <c r="G95" s="113">
        <f>SUM(G90:G94)</f>
        <v>2286</v>
      </c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06"/>
    </row>
    <row r="96" spans="1:20" x14ac:dyDescent="0.3">
      <c r="A96" s="107"/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6"/>
    </row>
    <row r="97" spans="1:23" ht="22.8" x14ac:dyDescent="0.3">
      <c r="A97" s="375" t="s">
        <v>148</v>
      </c>
      <c r="B97" s="375"/>
      <c r="C97" s="375"/>
      <c r="D97" s="375"/>
      <c r="E97" s="375"/>
      <c r="F97" s="375"/>
      <c r="G97" s="375"/>
      <c r="H97" s="375"/>
      <c r="I97" s="375"/>
      <c r="J97" s="375"/>
      <c r="K97" s="375"/>
      <c r="L97" s="375"/>
      <c r="M97" s="375"/>
      <c r="N97" s="375"/>
      <c r="O97" s="375"/>
      <c r="P97" s="375"/>
      <c r="Q97" s="375"/>
      <c r="R97" s="375"/>
    </row>
    <row r="98" spans="1:23" ht="21" thickBot="1" x14ac:dyDescent="0.35">
      <c r="A98" s="365" t="s">
        <v>2</v>
      </c>
      <c r="B98" s="365"/>
      <c r="C98" s="365"/>
      <c r="D98" s="365"/>
      <c r="E98" s="365"/>
      <c r="F98" s="365"/>
      <c r="G98" s="365"/>
      <c r="H98" s="365"/>
      <c r="I98" s="365"/>
      <c r="J98" s="365"/>
      <c r="K98" s="365"/>
      <c r="L98" s="365"/>
      <c r="M98" s="365"/>
      <c r="N98" s="365"/>
      <c r="O98" s="365"/>
      <c r="P98" s="365"/>
      <c r="Q98" s="365"/>
      <c r="R98" s="365"/>
    </row>
    <row r="99" spans="1:23" ht="67.2" x14ac:dyDescent="0.3">
      <c r="A99" s="307"/>
      <c r="B99" s="307" t="s">
        <v>116</v>
      </c>
      <c r="C99" s="307" t="s">
        <v>117</v>
      </c>
      <c r="D99" s="307" t="s">
        <v>118</v>
      </c>
      <c r="E99" s="466" t="s">
        <v>119</v>
      </c>
      <c r="F99" s="467"/>
      <c r="G99" s="466" t="s">
        <v>120</v>
      </c>
      <c r="H99" s="468"/>
      <c r="I99" s="466" t="s">
        <v>121</v>
      </c>
      <c r="J99" s="467"/>
      <c r="K99" s="466" t="s">
        <v>122</v>
      </c>
      <c r="L99" s="467"/>
      <c r="M99" s="466" t="s">
        <v>123</v>
      </c>
      <c r="N99" s="467"/>
      <c r="O99" s="466" t="s">
        <v>124</v>
      </c>
      <c r="P99" s="467"/>
      <c r="Q99" s="469" t="s">
        <v>125</v>
      </c>
      <c r="R99" s="470"/>
      <c r="S99" s="466" t="s">
        <v>126</v>
      </c>
      <c r="T99" s="467"/>
      <c r="U99" s="466" t="s">
        <v>22</v>
      </c>
      <c r="V99" s="467"/>
      <c r="W99" s="307" t="s">
        <v>127</v>
      </c>
    </row>
    <row r="100" spans="1:23" ht="16.8" x14ac:dyDescent="0.3">
      <c r="A100" s="308" t="s">
        <v>128</v>
      </c>
      <c r="B100" s="308" t="s">
        <v>129</v>
      </c>
      <c r="C100" s="308"/>
      <c r="D100" s="308" t="s">
        <v>130</v>
      </c>
      <c r="E100" s="309"/>
      <c r="F100" s="310"/>
      <c r="G100" s="309"/>
      <c r="H100" s="311"/>
      <c r="I100" s="309"/>
      <c r="J100" s="310"/>
      <c r="K100" s="309"/>
      <c r="L100" s="310"/>
      <c r="M100" s="309"/>
      <c r="N100" s="310"/>
      <c r="O100" s="309"/>
      <c r="P100" s="310"/>
      <c r="Q100" s="309"/>
      <c r="R100" s="310"/>
      <c r="S100" s="309"/>
      <c r="T100" s="310"/>
      <c r="U100" s="471" t="s">
        <v>131</v>
      </c>
      <c r="V100" s="472"/>
      <c r="W100" s="312" t="s">
        <v>132</v>
      </c>
    </row>
    <row r="101" spans="1:23" ht="16.8" x14ac:dyDescent="0.3">
      <c r="A101" s="313"/>
      <c r="B101" s="314"/>
      <c r="C101" s="314"/>
      <c r="D101" s="314"/>
      <c r="E101" s="315" t="s">
        <v>83</v>
      </c>
      <c r="F101" s="315" t="s">
        <v>15</v>
      </c>
      <c r="G101" s="315" t="s">
        <v>83</v>
      </c>
      <c r="H101" s="315" t="s">
        <v>133</v>
      </c>
      <c r="I101" s="315" t="s">
        <v>83</v>
      </c>
      <c r="J101" s="315" t="s">
        <v>133</v>
      </c>
      <c r="K101" s="315" t="s">
        <v>83</v>
      </c>
      <c r="L101" s="315" t="s">
        <v>133</v>
      </c>
      <c r="M101" s="315" t="s">
        <v>83</v>
      </c>
      <c r="N101" s="315" t="s">
        <v>133</v>
      </c>
      <c r="O101" s="315" t="s">
        <v>83</v>
      </c>
      <c r="P101" s="315" t="s">
        <v>133</v>
      </c>
      <c r="Q101" s="315" t="s">
        <v>83</v>
      </c>
      <c r="R101" s="315" t="s">
        <v>133</v>
      </c>
      <c r="S101" s="315" t="s">
        <v>83</v>
      </c>
      <c r="T101" s="315" t="s">
        <v>133</v>
      </c>
      <c r="U101" s="316" t="s">
        <v>83</v>
      </c>
      <c r="V101" s="314" t="s">
        <v>15</v>
      </c>
      <c r="W101" s="317"/>
    </row>
    <row r="102" spans="1:23" ht="50.4" x14ac:dyDescent="0.3">
      <c r="A102" s="473" t="s">
        <v>134</v>
      </c>
      <c r="B102" s="317">
        <v>1</v>
      </c>
      <c r="C102" s="317" t="s">
        <v>135</v>
      </c>
      <c r="D102" s="317">
        <v>30</v>
      </c>
      <c r="E102" s="317">
        <v>5</v>
      </c>
      <c r="F102" s="317">
        <v>2</v>
      </c>
      <c r="G102" s="317">
        <v>0</v>
      </c>
      <c r="H102" s="317">
        <v>1</v>
      </c>
      <c r="I102" s="317">
        <v>1</v>
      </c>
      <c r="J102" s="317">
        <v>0</v>
      </c>
      <c r="K102" s="317">
        <v>1</v>
      </c>
      <c r="L102" s="317">
        <v>1</v>
      </c>
      <c r="M102" s="317">
        <v>4</v>
      </c>
      <c r="N102" s="317">
        <v>5</v>
      </c>
      <c r="O102" s="317">
        <v>0</v>
      </c>
      <c r="P102" s="317">
        <v>0</v>
      </c>
      <c r="Q102" s="317">
        <v>9</v>
      </c>
      <c r="R102" s="317">
        <v>1</v>
      </c>
      <c r="S102" s="317">
        <v>0</v>
      </c>
      <c r="T102" s="317">
        <v>0</v>
      </c>
      <c r="U102" s="317">
        <f>SUM(E102,G102,I102,K102,M102,O102,Q102,S102)</f>
        <v>20</v>
      </c>
      <c r="V102" s="317">
        <f>SUM(F102,H102,J102,L102,N102,P102,R102,T102)</f>
        <v>10</v>
      </c>
      <c r="W102" s="315">
        <f>SUM(U102:V102)</f>
        <v>30</v>
      </c>
    </row>
    <row r="103" spans="1:23" ht="16.8" x14ac:dyDescent="0.3">
      <c r="A103" s="474"/>
      <c r="B103" s="317">
        <v>2</v>
      </c>
      <c r="C103" s="317" t="s">
        <v>136</v>
      </c>
      <c r="D103" s="317">
        <v>40</v>
      </c>
      <c r="E103" s="317">
        <v>3</v>
      </c>
      <c r="F103" s="317">
        <v>0</v>
      </c>
      <c r="G103" s="317">
        <v>2</v>
      </c>
      <c r="H103" s="317">
        <v>0</v>
      </c>
      <c r="I103" s="317">
        <v>1</v>
      </c>
      <c r="J103" s="317">
        <v>0</v>
      </c>
      <c r="K103" s="317">
        <v>1</v>
      </c>
      <c r="L103" s="317">
        <v>2</v>
      </c>
      <c r="M103" s="317">
        <v>3</v>
      </c>
      <c r="N103" s="317">
        <v>1</v>
      </c>
      <c r="O103" s="317">
        <v>0</v>
      </c>
      <c r="P103" s="317">
        <v>0</v>
      </c>
      <c r="Q103" s="317">
        <v>0</v>
      </c>
      <c r="R103" s="317">
        <v>0</v>
      </c>
      <c r="S103" s="317">
        <v>0</v>
      </c>
      <c r="T103" s="317">
        <v>1</v>
      </c>
      <c r="U103" s="317">
        <f>SUM(E103,G103,I103,K103,M103,O103,Q103,S103)</f>
        <v>10</v>
      </c>
      <c r="V103" s="317">
        <f>SUM(F103,H103,J103,L103,N103,P103,R103,T103)</f>
        <v>4</v>
      </c>
      <c r="W103" s="315">
        <f>SUM(U103:V103)</f>
        <v>14</v>
      </c>
    </row>
    <row r="104" spans="1:23" ht="16.8" x14ac:dyDescent="0.3">
      <c r="A104" s="312"/>
      <c r="B104" s="318"/>
      <c r="C104" s="319" t="s">
        <v>132</v>
      </c>
      <c r="D104" s="319">
        <f t="shared" ref="D104:V104" si="30">SUM(D102:D103)</f>
        <v>70</v>
      </c>
      <c r="E104" s="319">
        <f t="shared" si="30"/>
        <v>8</v>
      </c>
      <c r="F104" s="319">
        <f t="shared" si="30"/>
        <v>2</v>
      </c>
      <c r="G104" s="319">
        <f t="shared" si="30"/>
        <v>2</v>
      </c>
      <c r="H104" s="319">
        <f t="shared" si="30"/>
        <v>1</v>
      </c>
      <c r="I104" s="319">
        <f t="shared" si="30"/>
        <v>2</v>
      </c>
      <c r="J104" s="319">
        <f t="shared" si="30"/>
        <v>0</v>
      </c>
      <c r="K104" s="319">
        <f t="shared" si="30"/>
        <v>2</v>
      </c>
      <c r="L104" s="319">
        <f t="shared" si="30"/>
        <v>3</v>
      </c>
      <c r="M104" s="319">
        <f t="shared" si="30"/>
        <v>7</v>
      </c>
      <c r="N104" s="319">
        <f t="shared" si="30"/>
        <v>6</v>
      </c>
      <c r="O104" s="319">
        <f t="shared" si="30"/>
        <v>0</v>
      </c>
      <c r="P104" s="319">
        <f t="shared" si="30"/>
        <v>0</v>
      </c>
      <c r="Q104" s="319">
        <f t="shared" si="30"/>
        <v>9</v>
      </c>
      <c r="R104" s="319">
        <f t="shared" si="30"/>
        <v>1</v>
      </c>
      <c r="S104" s="319">
        <f t="shared" si="30"/>
        <v>0</v>
      </c>
      <c r="T104" s="319">
        <f t="shared" si="30"/>
        <v>1</v>
      </c>
      <c r="U104" s="319">
        <f t="shared" si="30"/>
        <v>30</v>
      </c>
      <c r="V104" s="319">
        <f t="shared" si="30"/>
        <v>14</v>
      </c>
      <c r="W104" s="319">
        <f>SUM(U104:V104)</f>
        <v>44</v>
      </c>
    </row>
    <row r="105" spans="1:23" ht="16.8" x14ac:dyDescent="0.3">
      <c r="A105" s="320"/>
      <c r="B105" s="320"/>
      <c r="C105" s="320"/>
      <c r="D105" s="320"/>
      <c r="E105" s="320"/>
      <c r="F105" s="320"/>
      <c r="G105" s="320"/>
      <c r="H105" s="320"/>
      <c r="I105" s="320"/>
      <c r="J105" s="320"/>
      <c r="K105" s="320"/>
      <c r="L105" s="320"/>
      <c r="M105" s="320"/>
      <c r="N105" s="320"/>
      <c r="O105" s="320"/>
      <c r="P105" s="320"/>
      <c r="Q105" s="320"/>
      <c r="R105" s="320"/>
      <c r="S105" s="320"/>
      <c r="T105" s="320"/>
      <c r="U105" s="320"/>
      <c r="V105" s="320"/>
      <c r="W105" s="320"/>
    </row>
    <row r="106" spans="1:23" ht="21" thickBot="1" x14ac:dyDescent="0.35">
      <c r="A106" s="365" t="s">
        <v>42</v>
      </c>
      <c r="B106" s="365"/>
      <c r="C106" s="365"/>
      <c r="D106" s="365"/>
      <c r="E106" s="365"/>
      <c r="F106" s="365"/>
      <c r="G106" s="365"/>
      <c r="H106" s="365"/>
      <c r="I106" s="365"/>
      <c r="J106" s="365"/>
      <c r="K106" s="365"/>
      <c r="L106" s="365"/>
      <c r="M106" s="365"/>
      <c r="N106" s="365"/>
      <c r="O106" s="365"/>
      <c r="P106" s="365"/>
      <c r="Q106" s="365"/>
      <c r="R106" s="365"/>
      <c r="S106" s="320"/>
      <c r="T106" s="320"/>
      <c r="U106" s="320"/>
      <c r="V106" s="320"/>
      <c r="W106" s="320"/>
    </row>
    <row r="107" spans="1:23" ht="33.6" x14ac:dyDescent="0.3">
      <c r="A107" s="307"/>
      <c r="B107" s="307" t="s">
        <v>116</v>
      </c>
      <c r="C107" s="475" t="s">
        <v>117</v>
      </c>
      <c r="D107" s="307" t="s">
        <v>118</v>
      </c>
      <c r="E107" s="466" t="s">
        <v>119</v>
      </c>
      <c r="F107" s="467"/>
      <c r="G107" s="466" t="s">
        <v>120</v>
      </c>
      <c r="H107" s="467"/>
      <c r="I107" s="466" t="s">
        <v>121</v>
      </c>
      <c r="J107" s="467"/>
      <c r="K107" s="466" t="s">
        <v>122</v>
      </c>
      <c r="L107" s="467"/>
      <c r="M107" s="466" t="s">
        <v>123</v>
      </c>
      <c r="N107" s="467"/>
      <c r="O107" s="466" t="s">
        <v>124</v>
      </c>
      <c r="P107" s="467"/>
      <c r="Q107" s="469" t="s">
        <v>125</v>
      </c>
      <c r="R107" s="470"/>
      <c r="S107" s="466" t="s">
        <v>126</v>
      </c>
      <c r="T107" s="467"/>
      <c r="U107" s="466" t="s">
        <v>22</v>
      </c>
      <c r="V107" s="467"/>
      <c r="W107" s="307" t="s">
        <v>127</v>
      </c>
    </row>
    <row r="108" spans="1:23" ht="16.8" x14ac:dyDescent="0.3">
      <c r="A108" s="308" t="s">
        <v>128</v>
      </c>
      <c r="B108" s="308" t="s">
        <v>129</v>
      </c>
      <c r="C108" s="476"/>
      <c r="D108" s="308" t="s">
        <v>130</v>
      </c>
      <c r="E108" s="471"/>
      <c r="F108" s="472"/>
      <c r="G108" s="471"/>
      <c r="H108" s="472"/>
      <c r="I108" s="471"/>
      <c r="J108" s="472"/>
      <c r="K108" s="471"/>
      <c r="L108" s="472"/>
      <c r="M108" s="471"/>
      <c r="N108" s="472"/>
      <c r="O108" s="471"/>
      <c r="P108" s="472"/>
      <c r="Q108" s="478"/>
      <c r="R108" s="479"/>
      <c r="S108" s="471"/>
      <c r="T108" s="472"/>
      <c r="U108" s="471" t="s">
        <v>131</v>
      </c>
      <c r="V108" s="472"/>
      <c r="W108" s="312" t="s">
        <v>132</v>
      </c>
    </row>
    <row r="109" spans="1:23" ht="16.8" x14ac:dyDescent="0.3">
      <c r="A109" s="313"/>
      <c r="B109" s="314"/>
      <c r="C109" s="314"/>
      <c r="D109" s="314"/>
      <c r="E109" s="321" t="s">
        <v>83</v>
      </c>
      <c r="F109" s="321" t="s">
        <v>15</v>
      </c>
      <c r="G109" s="321" t="s">
        <v>83</v>
      </c>
      <c r="H109" s="321" t="s">
        <v>133</v>
      </c>
      <c r="I109" s="321" t="s">
        <v>83</v>
      </c>
      <c r="J109" s="321" t="s">
        <v>133</v>
      </c>
      <c r="K109" s="321" t="s">
        <v>83</v>
      </c>
      <c r="L109" s="321" t="s">
        <v>133</v>
      </c>
      <c r="M109" s="321" t="s">
        <v>83</v>
      </c>
      <c r="N109" s="321" t="s">
        <v>133</v>
      </c>
      <c r="O109" s="321" t="s">
        <v>83</v>
      </c>
      <c r="P109" s="321" t="s">
        <v>133</v>
      </c>
      <c r="Q109" s="321" t="s">
        <v>83</v>
      </c>
      <c r="R109" s="321" t="s">
        <v>133</v>
      </c>
      <c r="S109" s="321" t="s">
        <v>83</v>
      </c>
      <c r="T109" s="321" t="s">
        <v>133</v>
      </c>
      <c r="U109" s="322" t="s">
        <v>83</v>
      </c>
      <c r="V109" s="323" t="s">
        <v>15</v>
      </c>
      <c r="W109" s="317"/>
    </row>
    <row r="110" spans="1:23" ht="50.4" x14ac:dyDescent="0.3">
      <c r="A110" s="473" t="s">
        <v>137</v>
      </c>
      <c r="B110" s="317">
        <v>1</v>
      </c>
      <c r="C110" s="317" t="s">
        <v>138</v>
      </c>
      <c r="D110" s="317">
        <v>40</v>
      </c>
      <c r="E110" s="317">
        <v>1</v>
      </c>
      <c r="F110" s="317">
        <v>2</v>
      </c>
      <c r="G110" s="317">
        <v>1</v>
      </c>
      <c r="H110" s="317">
        <v>0</v>
      </c>
      <c r="I110" s="317">
        <v>1</v>
      </c>
      <c r="J110" s="317">
        <v>0</v>
      </c>
      <c r="K110" s="317">
        <v>1</v>
      </c>
      <c r="L110" s="317">
        <v>0</v>
      </c>
      <c r="M110" s="317">
        <v>4</v>
      </c>
      <c r="N110" s="317">
        <v>1</v>
      </c>
      <c r="O110" s="317">
        <v>0</v>
      </c>
      <c r="P110" s="317">
        <v>0</v>
      </c>
      <c r="Q110" s="317">
        <v>4</v>
      </c>
      <c r="R110" s="317">
        <v>1</v>
      </c>
      <c r="S110" s="317">
        <v>2</v>
      </c>
      <c r="T110" s="317">
        <v>0</v>
      </c>
      <c r="U110" s="317">
        <v>14</v>
      </c>
      <c r="V110" s="317">
        <v>4</v>
      </c>
      <c r="W110" s="315">
        <v>18</v>
      </c>
    </row>
    <row r="111" spans="1:23" ht="33.6" x14ac:dyDescent="0.3">
      <c r="A111" s="474"/>
      <c r="B111" s="317">
        <v>2</v>
      </c>
      <c r="C111" s="317" t="s">
        <v>139</v>
      </c>
      <c r="D111" s="317">
        <v>30</v>
      </c>
      <c r="E111" s="317">
        <v>1</v>
      </c>
      <c r="F111" s="317">
        <v>1</v>
      </c>
      <c r="G111" s="317">
        <v>2</v>
      </c>
      <c r="H111" s="317">
        <v>0</v>
      </c>
      <c r="I111" s="317">
        <v>1</v>
      </c>
      <c r="J111" s="317">
        <v>0</v>
      </c>
      <c r="K111" s="317">
        <v>0</v>
      </c>
      <c r="L111" s="317">
        <v>0</v>
      </c>
      <c r="M111" s="317">
        <v>1</v>
      </c>
      <c r="N111" s="317">
        <v>1</v>
      </c>
      <c r="O111" s="317">
        <v>0</v>
      </c>
      <c r="P111" s="317">
        <v>0</v>
      </c>
      <c r="Q111" s="317">
        <v>3</v>
      </c>
      <c r="R111" s="317">
        <v>2</v>
      </c>
      <c r="S111" s="317">
        <v>0</v>
      </c>
      <c r="T111" s="317">
        <v>1</v>
      </c>
      <c r="U111" s="317">
        <v>8</v>
      </c>
      <c r="V111" s="317">
        <v>5</v>
      </c>
      <c r="W111" s="315">
        <v>13</v>
      </c>
    </row>
    <row r="112" spans="1:23" ht="50.4" x14ac:dyDescent="0.3">
      <c r="A112" s="474"/>
      <c r="B112" s="317">
        <v>3</v>
      </c>
      <c r="C112" s="317" t="s">
        <v>135</v>
      </c>
      <c r="D112" s="317">
        <v>30</v>
      </c>
      <c r="E112" s="317">
        <v>1</v>
      </c>
      <c r="F112" s="317">
        <v>1</v>
      </c>
      <c r="G112" s="317">
        <v>0</v>
      </c>
      <c r="H112" s="317">
        <v>3</v>
      </c>
      <c r="I112" s="317">
        <v>0</v>
      </c>
      <c r="J112" s="317">
        <v>0</v>
      </c>
      <c r="K112" s="317">
        <v>1</v>
      </c>
      <c r="L112" s="317">
        <v>0</v>
      </c>
      <c r="M112" s="317">
        <v>3</v>
      </c>
      <c r="N112" s="317">
        <v>3</v>
      </c>
      <c r="O112" s="317">
        <v>0</v>
      </c>
      <c r="P112" s="317">
        <v>0</v>
      </c>
      <c r="Q112" s="317">
        <v>7</v>
      </c>
      <c r="R112" s="317">
        <v>5</v>
      </c>
      <c r="S112" s="317">
        <v>3</v>
      </c>
      <c r="T112" s="317">
        <v>2</v>
      </c>
      <c r="U112" s="317">
        <v>15</v>
      </c>
      <c r="V112" s="317">
        <v>14</v>
      </c>
      <c r="W112" s="315">
        <v>29</v>
      </c>
    </row>
    <row r="113" spans="1:23" ht="16.8" x14ac:dyDescent="0.3">
      <c r="A113" s="477"/>
      <c r="B113" s="317">
        <v>4</v>
      </c>
      <c r="C113" s="317" t="s">
        <v>136</v>
      </c>
      <c r="D113" s="317">
        <v>40</v>
      </c>
      <c r="E113" s="317">
        <v>5</v>
      </c>
      <c r="F113" s="317">
        <v>1</v>
      </c>
      <c r="G113" s="317">
        <v>4</v>
      </c>
      <c r="H113" s="317">
        <v>1</v>
      </c>
      <c r="I113" s="317">
        <v>2</v>
      </c>
      <c r="J113" s="317">
        <v>0</v>
      </c>
      <c r="K113" s="317">
        <v>1</v>
      </c>
      <c r="L113" s="317">
        <v>1</v>
      </c>
      <c r="M113" s="317">
        <v>3</v>
      </c>
      <c r="N113" s="317">
        <v>1</v>
      </c>
      <c r="O113" s="317">
        <v>2</v>
      </c>
      <c r="P113" s="317">
        <v>0</v>
      </c>
      <c r="Q113" s="317">
        <v>3</v>
      </c>
      <c r="R113" s="317">
        <v>2</v>
      </c>
      <c r="S113" s="317">
        <v>0</v>
      </c>
      <c r="T113" s="317">
        <v>0</v>
      </c>
      <c r="U113" s="317">
        <v>20</v>
      </c>
      <c r="V113" s="317">
        <v>6</v>
      </c>
      <c r="W113" s="315">
        <v>26</v>
      </c>
    </row>
    <row r="114" spans="1:23" ht="16.8" x14ac:dyDescent="0.3">
      <c r="A114" s="312"/>
      <c r="B114" s="318"/>
      <c r="C114" s="319" t="s">
        <v>132</v>
      </c>
      <c r="D114" s="319">
        <f t="shared" ref="D114:V114" si="31">SUM(D110:D113)</f>
        <v>140</v>
      </c>
      <c r="E114" s="319">
        <f t="shared" si="31"/>
        <v>8</v>
      </c>
      <c r="F114" s="319">
        <f t="shared" si="31"/>
        <v>5</v>
      </c>
      <c r="G114" s="319">
        <f t="shared" si="31"/>
        <v>7</v>
      </c>
      <c r="H114" s="319">
        <f t="shared" si="31"/>
        <v>4</v>
      </c>
      <c r="I114" s="319">
        <f t="shared" si="31"/>
        <v>4</v>
      </c>
      <c r="J114" s="319">
        <f t="shared" si="31"/>
        <v>0</v>
      </c>
      <c r="K114" s="319">
        <f t="shared" si="31"/>
        <v>3</v>
      </c>
      <c r="L114" s="319">
        <f t="shared" si="31"/>
        <v>1</v>
      </c>
      <c r="M114" s="319">
        <f t="shared" si="31"/>
        <v>11</v>
      </c>
      <c r="N114" s="319">
        <f t="shared" si="31"/>
        <v>6</v>
      </c>
      <c r="O114" s="319">
        <f t="shared" si="31"/>
        <v>2</v>
      </c>
      <c r="P114" s="319">
        <f t="shared" si="31"/>
        <v>0</v>
      </c>
      <c r="Q114" s="319">
        <f t="shared" si="31"/>
        <v>17</v>
      </c>
      <c r="R114" s="319">
        <f t="shared" si="31"/>
        <v>10</v>
      </c>
      <c r="S114" s="319">
        <f t="shared" si="31"/>
        <v>5</v>
      </c>
      <c r="T114" s="319">
        <f t="shared" si="31"/>
        <v>3</v>
      </c>
      <c r="U114" s="319">
        <f t="shared" si="31"/>
        <v>57</v>
      </c>
      <c r="V114" s="319">
        <f t="shared" si="31"/>
        <v>29</v>
      </c>
      <c r="W114" s="319">
        <f>SUM(W110:W113)</f>
        <v>86</v>
      </c>
    </row>
    <row r="115" spans="1:23" ht="16.8" x14ac:dyDescent="0.3">
      <c r="A115" s="320"/>
      <c r="B115" s="320"/>
      <c r="C115" s="320"/>
      <c r="D115" s="320"/>
      <c r="E115" s="320"/>
      <c r="F115" s="320"/>
      <c r="G115" s="320"/>
      <c r="H115" s="320"/>
      <c r="I115" s="320"/>
      <c r="J115" s="320"/>
      <c r="K115" s="320"/>
      <c r="L115" s="320"/>
      <c r="M115" s="320"/>
      <c r="N115" s="320"/>
      <c r="O115" s="320"/>
      <c r="P115" s="320"/>
      <c r="Q115" s="320"/>
      <c r="R115" s="320"/>
      <c r="S115" s="320"/>
      <c r="T115" s="320"/>
      <c r="U115" s="320"/>
      <c r="V115" s="320"/>
      <c r="W115" s="320"/>
    </row>
  </sheetData>
  <mergeCells count="100">
    <mergeCell ref="A97:R97"/>
    <mergeCell ref="A98:R98"/>
    <mergeCell ref="A106:R106"/>
    <mergeCell ref="U107:V107"/>
    <mergeCell ref="U108:V108"/>
    <mergeCell ref="A110:A113"/>
    <mergeCell ref="K107:L108"/>
    <mergeCell ref="M107:N108"/>
    <mergeCell ref="O107:P108"/>
    <mergeCell ref="Q107:R108"/>
    <mergeCell ref="S107:T108"/>
    <mergeCell ref="A102:A103"/>
    <mergeCell ref="C107:C108"/>
    <mergeCell ref="E107:F108"/>
    <mergeCell ref="G107:H108"/>
    <mergeCell ref="I107:J108"/>
    <mergeCell ref="O99:P99"/>
    <mergeCell ref="Q99:R99"/>
    <mergeCell ref="S99:T99"/>
    <mergeCell ref="U99:V99"/>
    <mergeCell ref="U100:V100"/>
    <mergeCell ref="E99:F99"/>
    <mergeCell ref="G99:H99"/>
    <mergeCell ref="I99:J99"/>
    <mergeCell ref="K99:L99"/>
    <mergeCell ref="M99:N99"/>
    <mergeCell ref="A25:R25"/>
    <mergeCell ref="S25:T25"/>
    <mergeCell ref="A1:T1"/>
    <mergeCell ref="A2:T2"/>
    <mergeCell ref="A3:T3"/>
    <mergeCell ref="A4:T4"/>
    <mergeCell ref="A5:A6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T6"/>
    <mergeCell ref="A50:R50"/>
    <mergeCell ref="S50:T50"/>
    <mergeCell ref="A26:T26"/>
    <mergeCell ref="A27:T27"/>
    <mergeCell ref="A28:T28"/>
    <mergeCell ref="A29:T29"/>
    <mergeCell ref="A30:A31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T30:T31"/>
    <mergeCell ref="T56:T57"/>
    <mergeCell ref="A51:T51"/>
    <mergeCell ref="A52:T52"/>
    <mergeCell ref="A53:T53"/>
    <mergeCell ref="A54:T54"/>
    <mergeCell ref="A55:T55"/>
    <mergeCell ref="A56:A57"/>
    <mergeCell ref="B56:C56"/>
    <mergeCell ref="D56:E56"/>
    <mergeCell ref="F56:G56"/>
    <mergeCell ref="H56:I56"/>
    <mergeCell ref="J56:K56"/>
    <mergeCell ref="L56:M56"/>
    <mergeCell ref="N56:O56"/>
    <mergeCell ref="P56:Q56"/>
    <mergeCell ref="R56:S56"/>
    <mergeCell ref="F84:G84"/>
    <mergeCell ref="H84:I84"/>
    <mergeCell ref="J84:K84"/>
    <mergeCell ref="A65:T65"/>
    <mergeCell ref="A76:R76"/>
    <mergeCell ref="S76:T76"/>
    <mergeCell ref="B78:C78"/>
    <mergeCell ref="D78:E78"/>
    <mergeCell ref="F78:G78"/>
    <mergeCell ref="H78:I78"/>
    <mergeCell ref="J78:K78"/>
    <mergeCell ref="L78:M78"/>
    <mergeCell ref="N78:O78"/>
    <mergeCell ref="A77:E77"/>
    <mergeCell ref="A78:A79"/>
    <mergeCell ref="A83:A84"/>
    <mergeCell ref="B84:C84"/>
    <mergeCell ref="D84:E84"/>
    <mergeCell ref="L84:M84"/>
    <mergeCell ref="N84:O84"/>
    <mergeCell ref="P84:Q84"/>
    <mergeCell ref="R84:S84"/>
    <mergeCell ref="P78:Q78"/>
    <mergeCell ref="R78:S7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03143-8526-42F8-B3BD-B78F2C4D5AC4}">
  <dimension ref="A1:K9"/>
  <sheetViews>
    <sheetView tabSelected="1" workbookViewId="0">
      <selection activeCell="D3" sqref="D3"/>
    </sheetView>
  </sheetViews>
  <sheetFormatPr defaultRowHeight="14.4" x14ac:dyDescent="0.3"/>
  <cols>
    <col min="1" max="1" width="11.5546875" customWidth="1"/>
    <col min="2" max="11" width="9.88671875" customWidth="1"/>
  </cols>
  <sheetData>
    <row r="1" spans="1:11" ht="38.4" customHeight="1" thickBot="1" x14ac:dyDescent="0.35">
      <c r="A1" s="489" t="s">
        <v>140</v>
      </c>
      <c r="B1" s="491" t="s">
        <v>141</v>
      </c>
      <c r="C1" s="492"/>
      <c r="D1" s="491" t="s">
        <v>142</v>
      </c>
      <c r="E1" s="492"/>
      <c r="F1" s="491" t="s">
        <v>143</v>
      </c>
      <c r="G1" s="492"/>
      <c r="H1" s="491" t="s">
        <v>144</v>
      </c>
      <c r="I1" s="492"/>
      <c r="J1" s="491" t="s">
        <v>145</v>
      </c>
      <c r="K1" s="492"/>
    </row>
    <row r="2" spans="1:11" ht="37.200000000000003" customHeight="1" thickBot="1" x14ac:dyDescent="0.35">
      <c r="A2" s="490"/>
      <c r="B2" s="480" t="s">
        <v>68</v>
      </c>
      <c r="C2" s="480" t="s">
        <v>69</v>
      </c>
      <c r="D2" s="480" t="s">
        <v>68</v>
      </c>
      <c r="E2" s="480" t="s">
        <v>69</v>
      </c>
      <c r="F2" s="480" t="s">
        <v>68</v>
      </c>
      <c r="G2" s="480" t="s">
        <v>69</v>
      </c>
      <c r="H2" s="480" t="s">
        <v>68</v>
      </c>
      <c r="I2" s="480" t="s">
        <v>69</v>
      </c>
      <c r="J2" s="480" t="s">
        <v>68</v>
      </c>
      <c r="K2" s="480" t="s">
        <v>69</v>
      </c>
    </row>
    <row r="3" spans="1:11" ht="48" customHeight="1" thickBot="1" x14ac:dyDescent="0.35">
      <c r="A3" s="481" t="s">
        <v>4</v>
      </c>
      <c r="B3" s="482">
        <f>'2016-17'!B20+'2016-17'!E75</f>
        <v>96</v>
      </c>
      <c r="C3" s="482">
        <f>'2016-17'!C20+'2016-17'!D75</f>
        <v>80</v>
      </c>
      <c r="D3" s="483">
        <f>'2017-18'!B22+'2017-18'!E78</f>
        <v>100</v>
      </c>
      <c r="E3" s="483">
        <f>'2017-18'!C22+'2017-18'!D78</f>
        <v>90</v>
      </c>
      <c r="F3" s="484">
        <f>'2018-19'!E21+'2018-19'!E70</f>
        <v>92</v>
      </c>
      <c r="G3" s="484">
        <f>'2018-19'!D21+'2018-19'!D70</f>
        <v>90</v>
      </c>
      <c r="H3" s="485">
        <f>'2019 - 20'!B21+'2019 - 20'!E72</f>
        <v>75</v>
      </c>
      <c r="I3" s="485">
        <f>'2019 - 20'!D72+'2019 - 20'!C21</f>
        <v>56</v>
      </c>
      <c r="J3" s="486">
        <f>'2020-21'!B80+'2020-21'!B85</f>
        <v>57</v>
      </c>
      <c r="K3" s="486">
        <f>'2020-21'!C80+'2020-21'!C85</f>
        <v>35</v>
      </c>
    </row>
    <row r="4" spans="1:11" ht="48" customHeight="1" thickBot="1" x14ac:dyDescent="0.35">
      <c r="A4" s="481" t="s">
        <v>5</v>
      </c>
      <c r="B4" s="487">
        <f>'2016-17'!D20+'2016-17'!G75</f>
        <v>17</v>
      </c>
      <c r="C4" s="487">
        <f>'2016-17'!E20+'2016-17'!F75</f>
        <v>17</v>
      </c>
      <c r="D4" s="483">
        <f>'2017-18'!D22+'2017-18'!G78</f>
        <v>17</v>
      </c>
      <c r="E4" s="483">
        <f>'2017-18'!F78+'2017-18'!E22</f>
        <v>14</v>
      </c>
      <c r="F4" s="484">
        <f>'2018-19'!G21+'2018-19'!G70</f>
        <v>11</v>
      </c>
      <c r="G4" s="484">
        <f>'2018-19'!F70+'2018-19'!F21</f>
        <v>16</v>
      </c>
      <c r="H4" s="485">
        <f>'2019 - 20'!D21+'2019 - 20'!G72</f>
        <v>13</v>
      </c>
      <c r="I4" s="485">
        <f>'2019 - 20'!F72+'2019 - 20'!E21</f>
        <v>12</v>
      </c>
      <c r="J4" s="486">
        <f>'2020-21'!D80+'2020-21'!D85</f>
        <v>6</v>
      </c>
      <c r="K4" s="486">
        <f>'2020-21'!E80+'2020-21'!E85</f>
        <v>7</v>
      </c>
    </row>
    <row r="5" spans="1:11" ht="48" customHeight="1" thickBot="1" x14ac:dyDescent="0.35">
      <c r="A5" s="481" t="s">
        <v>61</v>
      </c>
      <c r="B5" s="487">
        <f>'2016-17'!F20+'2016-17'!H20+'2016-17'!J20+'2016-17'!L20+'2016-17'!N20+'2016-17'!I75+'2016-17'!K75+'2016-17'!M75+'2016-17'!O75+'2016-17'!Q75</f>
        <v>221</v>
      </c>
      <c r="C5" s="487">
        <f>'2016-17'!G20+'2016-17'!I20+'2016-17'!K20+'2016-17'!M20+'2016-17'!O20+'2016-17'!H75+'2016-17'!J75+'2016-17'!L75+'2016-17'!N75+'2016-17'!P75</f>
        <v>248</v>
      </c>
      <c r="D5" s="483">
        <f>'2017-18'!F22+'2017-18'!H22+'2017-18'!J22+'2017-18'!L22+'2017-18'!N22+'2017-18'!I78+'2017-18'!K78+'2017-18'!M78+'2017-18'!O78+'2017-18'!Q78</f>
        <v>267</v>
      </c>
      <c r="E5" s="483">
        <f>'2017-18'!G22+'2017-18'!I22+'2017-18'!K22+'2017-18'!M22+'2017-18'!O22+'2017-18'!H78+'2017-18'!J78+'2017-18'!L78+'2017-18'!N78+'2017-18'!P78</f>
        <v>253</v>
      </c>
      <c r="F5" s="484">
        <f>'2018-19'!I21+'2018-19'!K21+'2018-19'!M21+'2018-19'!O21+'2018-19'!Q21+'2018-19'!I70+'2018-19'!K70+'2018-19'!M70+'2018-19'!O70+'2018-19'!Q70</f>
        <v>276</v>
      </c>
      <c r="G5" s="484">
        <f>'2018-19'!H70+'2018-19'!J70+'2018-19'!L70+'2018-19'!N70+'2018-19'!P70+'2018-19'!H21+'2018-19'!J21+'2018-19'!L21+'2018-19'!N21+'2018-19'!P21</f>
        <v>238</v>
      </c>
      <c r="H5" s="485">
        <f>'2019 - 20'!F21+'2019 - 20'!H21+'2019 - 20'!J21+'2019 - 20'!L21+'2019 - 20'!N21+'2019 - 20'!I72+'2019 - 20'!K72+'2019 - 20'!M72+'2019 - 20'!O72+'2019 - 20'!Q72</f>
        <v>233</v>
      </c>
      <c r="I5" s="485">
        <f>'2019 - 20'!H72+'2019 - 20'!J72+'2019 - 20'!L72+'2019 - 20'!N72+'2019 - 20'!P72+'2019 - 20'!G21+'2019 - 20'!I21+'2019 - 20'!K21+'2019 - 20'!M21+'2019 - 20'!O21</f>
        <v>179</v>
      </c>
      <c r="J5" s="486">
        <f>'2020-21'!F80+'2020-21'!H80+'2020-21'!J80+'2020-21'!L80+'2020-21'!N80+'2020-21'!F85+'2020-21'!H85+'2020-21'!J85+'2020-21'!L85+'2020-21'!N85</f>
        <v>144</v>
      </c>
      <c r="K5" s="486">
        <f>'2020-21'!G80+'2020-21'!I80+'2020-21'!K80+'2020-21'!M80+'2020-21'!O80+'2020-21'!G85+'2020-21'!I85+'2020-21'!K85+'2020-21'!M85+'2020-21'!O85</f>
        <v>69</v>
      </c>
    </row>
    <row r="6" spans="1:11" ht="48" customHeight="1" thickBot="1" x14ac:dyDescent="0.35">
      <c r="A6" s="481" t="s">
        <v>146</v>
      </c>
      <c r="B6" s="487">
        <f>'2016-17'!P20+'2016-17'!C75</f>
        <v>187</v>
      </c>
      <c r="C6" s="487">
        <f>'2016-17'!B75+'2016-17'!Q20</f>
        <v>180</v>
      </c>
      <c r="D6" s="483">
        <f>'2017-18'!C78+'2017-18'!P22</f>
        <v>209</v>
      </c>
      <c r="E6" s="483">
        <f>'2017-18'!Q22+'2017-18'!B78</f>
        <v>134</v>
      </c>
      <c r="F6" s="484">
        <f>'2018-19'!C21+'2018-19'!C70</f>
        <v>195</v>
      </c>
      <c r="G6" s="484">
        <f>'2018-19'!B70+'2018-19'!B21</f>
        <v>158</v>
      </c>
      <c r="H6" s="485">
        <f>'2019 - 20'!P21+'2019 - 20'!C72</f>
        <v>190</v>
      </c>
      <c r="I6" s="485">
        <f>'2019 - 20'!B72+'2019 - 20'!Q21</f>
        <v>122</v>
      </c>
      <c r="J6" s="486">
        <f>'2020-21'!P80+'2020-21'!P85</f>
        <v>208</v>
      </c>
      <c r="K6" s="486">
        <f>'2020-21'!Q80+'2020-21'!Q85</f>
        <v>107</v>
      </c>
    </row>
    <row r="7" spans="1:11" ht="48" customHeight="1" thickBot="1" x14ac:dyDescent="0.35">
      <c r="A7" s="481" t="s">
        <v>147</v>
      </c>
      <c r="B7" s="487">
        <v>0</v>
      </c>
      <c r="C7" s="487">
        <v>0</v>
      </c>
      <c r="D7" s="483">
        <v>0</v>
      </c>
      <c r="E7" s="483">
        <v>0</v>
      </c>
      <c r="F7" s="484">
        <v>0</v>
      </c>
      <c r="G7" s="484">
        <v>0</v>
      </c>
      <c r="H7" s="485">
        <v>0</v>
      </c>
      <c r="I7" s="485">
        <v>0</v>
      </c>
      <c r="J7" s="486">
        <v>0</v>
      </c>
      <c r="K7" s="486">
        <v>0</v>
      </c>
    </row>
    <row r="8" spans="1:11" ht="48" customHeight="1" thickBot="1" x14ac:dyDescent="0.35">
      <c r="A8" s="481" t="s">
        <v>12</v>
      </c>
      <c r="B8" s="488">
        <f>SUM(B3:B7)</f>
        <v>521</v>
      </c>
      <c r="C8" s="488">
        <f t="shared" ref="C8:K8" si="0">SUM(C3:C7)</f>
        <v>525</v>
      </c>
      <c r="D8" s="488">
        <f t="shared" si="0"/>
        <v>593</v>
      </c>
      <c r="E8" s="488">
        <f t="shared" si="0"/>
        <v>491</v>
      </c>
      <c r="F8" s="488">
        <f t="shared" si="0"/>
        <v>574</v>
      </c>
      <c r="G8" s="488">
        <f t="shared" si="0"/>
        <v>502</v>
      </c>
      <c r="H8" s="488">
        <f t="shared" si="0"/>
        <v>511</v>
      </c>
      <c r="I8" s="488">
        <f t="shared" si="0"/>
        <v>369</v>
      </c>
      <c r="J8" s="488">
        <f t="shared" si="0"/>
        <v>415</v>
      </c>
      <c r="K8" s="488">
        <f t="shared" si="0"/>
        <v>218</v>
      </c>
    </row>
    <row r="9" spans="1:11" ht="48" customHeight="1" thickBot="1" x14ac:dyDescent="0.35">
      <c r="A9" s="495" t="s">
        <v>39</v>
      </c>
      <c r="B9" s="493">
        <f>B8+C8</f>
        <v>1046</v>
      </c>
      <c r="C9" s="494"/>
      <c r="D9" s="493">
        <f t="shared" ref="D9" si="1">D8+E8</f>
        <v>1084</v>
      </c>
      <c r="E9" s="494"/>
      <c r="F9" s="493">
        <f t="shared" ref="F9" si="2">F8+G8</f>
        <v>1076</v>
      </c>
      <c r="G9" s="494"/>
      <c r="H9" s="493">
        <f t="shared" ref="H9" si="3">H8+I8</f>
        <v>880</v>
      </c>
      <c r="I9" s="494"/>
      <c r="J9" s="493">
        <f t="shared" ref="J9" si="4">J8+K8</f>
        <v>633</v>
      </c>
      <c r="K9" s="494"/>
    </row>
  </sheetData>
  <mergeCells count="11">
    <mergeCell ref="B9:C9"/>
    <mergeCell ref="D9:E9"/>
    <mergeCell ref="F9:G9"/>
    <mergeCell ref="H9:I9"/>
    <mergeCell ref="J9:K9"/>
    <mergeCell ref="A1:A2"/>
    <mergeCell ref="B1:C1"/>
    <mergeCell ref="D1:E1"/>
    <mergeCell ref="F1:G1"/>
    <mergeCell ref="H1:I1"/>
    <mergeCell ref="J1:K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2016-17</vt:lpstr>
      <vt:lpstr>2017-18</vt:lpstr>
      <vt:lpstr>2018-19</vt:lpstr>
      <vt:lpstr>2019 - 20</vt:lpstr>
      <vt:lpstr>2020-21</vt:lpstr>
      <vt:lpstr>Consolidated-I-Year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Balakrishna Shama Sastry</dc:creator>
  <cp:lastModifiedBy>Balakrishna Shama Sastry</cp:lastModifiedBy>
  <dcterms:created xsi:type="dcterms:W3CDTF">2021-06-11T16:16:51Z</dcterms:created>
  <dcterms:modified xsi:type="dcterms:W3CDTF">2021-06-13T06:13:48Z</dcterms:modified>
</cp:coreProperties>
</file>